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14400" windowHeight="15165" activeTab="2"/>
  </bookViews>
  <sheets>
    <sheet name="ISO14404_Cal Sheet" sheetId="16" r:id="rId1"/>
    <sheet name="Simulation" sheetId="17" r:id="rId2"/>
    <sheet name="Factor" sheetId="13" r:id="rId3"/>
  </sheets>
  <definedNames>
    <definedName name="_xlnm.Print_Area" localSheetId="2">Factor!$A$1:$L$88</definedName>
    <definedName name="_xlnm.Print_Area" localSheetId="0">'ISO14404_Cal Sheet'!$A$1:$O$69</definedName>
  </definedNames>
  <calcPr calcId="145621"/>
</workbook>
</file>

<file path=xl/calcChain.xml><?xml version="1.0" encoding="utf-8"?>
<calcChain xmlns="http://schemas.openxmlformats.org/spreadsheetml/2006/main">
  <c r="N54" i="16" l="1"/>
  <c r="M54" i="16"/>
  <c r="L54" i="16"/>
  <c r="K54" i="16"/>
  <c r="J54" i="16"/>
  <c r="I54" i="16"/>
  <c r="N53" i="16"/>
  <c r="M53" i="16"/>
  <c r="L53" i="16"/>
  <c r="K53" i="16"/>
  <c r="J53" i="16"/>
  <c r="I53" i="16"/>
  <c r="N52" i="16"/>
  <c r="M52" i="16"/>
  <c r="L52" i="16"/>
  <c r="K52" i="16"/>
  <c r="J52" i="16"/>
  <c r="I52" i="16"/>
  <c r="N51" i="16"/>
  <c r="M51" i="16"/>
  <c r="L51" i="16"/>
  <c r="K51" i="16"/>
  <c r="J51" i="16"/>
  <c r="I51" i="16"/>
  <c r="N50" i="16"/>
  <c r="M50" i="16"/>
  <c r="L50" i="16"/>
  <c r="K50" i="16"/>
  <c r="J50" i="16"/>
  <c r="I50" i="16"/>
  <c r="N49" i="16"/>
  <c r="M49" i="16"/>
  <c r="L49" i="16"/>
  <c r="K49" i="16"/>
  <c r="J49" i="16"/>
  <c r="I49" i="16"/>
  <c r="N48" i="16"/>
  <c r="M48" i="16"/>
  <c r="L48" i="16"/>
  <c r="K48" i="16"/>
  <c r="J48" i="16"/>
  <c r="I48" i="16"/>
  <c r="N47" i="16"/>
  <c r="M47" i="16"/>
  <c r="L47" i="16"/>
  <c r="K47" i="16"/>
  <c r="J47" i="16"/>
  <c r="I47" i="16"/>
  <c r="N46" i="16"/>
  <c r="M46" i="16"/>
  <c r="L46" i="16"/>
  <c r="K46" i="16"/>
  <c r="J46" i="16"/>
  <c r="I46" i="16"/>
  <c r="N45" i="16"/>
  <c r="M45" i="16"/>
  <c r="L45" i="16"/>
  <c r="K45" i="16"/>
  <c r="J45" i="16"/>
  <c r="I45" i="16"/>
  <c r="N44" i="16"/>
  <c r="M44" i="16"/>
  <c r="L44" i="16"/>
  <c r="K44" i="16"/>
  <c r="J44" i="16"/>
  <c r="I44" i="16"/>
  <c r="N43" i="16"/>
  <c r="M43" i="16"/>
  <c r="L43" i="16"/>
  <c r="K43" i="16"/>
  <c r="J43" i="16"/>
  <c r="I43" i="16"/>
  <c r="N42" i="16"/>
  <c r="M42" i="16"/>
  <c r="L42" i="16"/>
  <c r="K42" i="16"/>
  <c r="J42" i="16"/>
  <c r="I42" i="16"/>
  <c r="N41" i="16"/>
  <c r="M41" i="16"/>
  <c r="L41" i="16"/>
  <c r="K41" i="16"/>
  <c r="J41" i="16"/>
  <c r="I41" i="16"/>
  <c r="N40" i="16"/>
  <c r="M40" i="16"/>
  <c r="L40" i="16"/>
  <c r="K40" i="16"/>
  <c r="J40" i="16"/>
  <c r="I40" i="16"/>
  <c r="N39" i="16"/>
  <c r="M39" i="16"/>
  <c r="L39" i="16"/>
  <c r="K39" i="16"/>
  <c r="J39" i="16"/>
  <c r="I39" i="16"/>
  <c r="N38" i="16"/>
  <c r="M38" i="16"/>
  <c r="L38" i="16"/>
  <c r="K38" i="16"/>
  <c r="J38" i="16"/>
  <c r="I38" i="16"/>
  <c r="N37" i="16"/>
  <c r="M37" i="16"/>
  <c r="L37" i="16"/>
  <c r="K37" i="16"/>
  <c r="J37" i="16"/>
  <c r="I37" i="16"/>
  <c r="N36" i="16"/>
  <c r="M36" i="16"/>
  <c r="L36" i="16"/>
  <c r="K36" i="16"/>
  <c r="J36" i="16"/>
  <c r="I36" i="16"/>
  <c r="N35" i="16"/>
  <c r="M35" i="16"/>
  <c r="L35" i="16"/>
  <c r="K35" i="16"/>
  <c r="J35" i="16"/>
  <c r="I35" i="16"/>
  <c r="N34" i="16"/>
  <c r="M34" i="16"/>
  <c r="L34" i="16"/>
  <c r="K34" i="16"/>
  <c r="J34" i="16"/>
  <c r="I34" i="16"/>
  <c r="N33" i="16"/>
  <c r="M33" i="16"/>
  <c r="L33" i="16"/>
  <c r="K33" i="16"/>
  <c r="J33" i="16"/>
  <c r="I33" i="16"/>
  <c r="N32" i="16"/>
  <c r="M32" i="16"/>
  <c r="L32" i="16"/>
  <c r="K32" i="16"/>
  <c r="J32" i="16"/>
  <c r="I32" i="16"/>
  <c r="N31" i="16"/>
  <c r="M31" i="16"/>
  <c r="L31" i="16"/>
  <c r="K31" i="16"/>
  <c r="J31" i="16"/>
  <c r="I31" i="16"/>
  <c r="N30" i="16"/>
  <c r="M30" i="16"/>
  <c r="L30" i="16"/>
  <c r="K30" i="16"/>
  <c r="J30" i="16"/>
  <c r="I30" i="16"/>
  <c r="N29" i="16"/>
  <c r="M29" i="16"/>
  <c r="L29" i="16"/>
  <c r="K29" i="16"/>
  <c r="J29" i="16"/>
  <c r="I29" i="16"/>
  <c r="N28" i="16"/>
  <c r="M28" i="16"/>
  <c r="L28" i="16"/>
  <c r="K28" i="16"/>
  <c r="J28" i="16"/>
  <c r="I28" i="16"/>
  <c r="N27" i="16"/>
  <c r="M27" i="16"/>
  <c r="L27" i="16"/>
  <c r="K27" i="16"/>
  <c r="J27" i="16"/>
  <c r="I27" i="16"/>
  <c r="N25" i="16"/>
  <c r="M25" i="16"/>
  <c r="L25" i="16"/>
  <c r="K25" i="16"/>
  <c r="J25" i="16"/>
  <c r="I25" i="16"/>
  <c r="N24" i="16"/>
  <c r="M24" i="16"/>
  <c r="L24" i="16"/>
  <c r="K24" i="16"/>
  <c r="J24" i="16"/>
  <c r="I24" i="16"/>
  <c r="N23" i="16"/>
  <c r="M23" i="16"/>
  <c r="L23" i="16"/>
  <c r="K23" i="16"/>
  <c r="J23" i="16"/>
  <c r="I23" i="16"/>
  <c r="N22" i="16"/>
  <c r="M22" i="16"/>
  <c r="L22" i="16"/>
  <c r="K22" i="16"/>
  <c r="J22" i="16"/>
  <c r="I22" i="16"/>
  <c r="N21" i="16"/>
  <c r="M21" i="16"/>
  <c r="L21" i="16"/>
  <c r="K21" i="16"/>
  <c r="J21" i="16"/>
  <c r="I21" i="16"/>
  <c r="N20" i="16"/>
  <c r="M20" i="16"/>
  <c r="L20" i="16"/>
  <c r="K20" i="16"/>
  <c r="J20" i="16"/>
  <c r="I20" i="16"/>
  <c r="N19" i="16"/>
  <c r="M19" i="16"/>
  <c r="L19" i="16"/>
  <c r="K19" i="16"/>
  <c r="J19" i="16"/>
  <c r="I19" i="16"/>
  <c r="N18" i="16"/>
  <c r="M18" i="16"/>
  <c r="L18" i="16"/>
  <c r="K18" i="16"/>
  <c r="J18" i="16"/>
  <c r="I18" i="16"/>
  <c r="N17" i="16"/>
  <c r="M17" i="16"/>
  <c r="L17" i="16"/>
  <c r="K17" i="16"/>
  <c r="J17" i="16"/>
  <c r="I17" i="16"/>
  <c r="N16" i="16"/>
  <c r="M16" i="16"/>
  <c r="L16" i="16"/>
  <c r="K16" i="16"/>
  <c r="J16" i="16"/>
  <c r="I16" i="16"/>
  <c r="N15" i="16"/>
  <c r="M15" i="16"/>
  <c r="L15" i="16"/>
  <c r="K15" i="16"/>
  <c r="J15" i="16"/>
  <c r="I15" i="16"/>
  <c r="N14" i="16"/>
  <c r="M14" i="16"/>
  <c r="L14" i="16"/>
  <c r="K14" i="16"/>
  <c r="J14" i="16"/>
  <c r="I14" i="16"/>
  <c r="N13" i="16"/>
  <c r="M13" i="16"/>
  <c r="L13" i="16"/>
  <c r="K13" i="16"/>
  <c r="J13" i="16"/>
  <c r="I13" i="16"/>
  <c r="N12" i="16"/>
  <c r="M12" i="16"/>
  <c r="L12" i="16"/>
  <c r="K12" i="16"/>
  <c r="J12" i="16"/>
  <c r="I12" i="16"/>
  <c r="N11" i="16"/>
  <c r="M11" i="16"/>
  <c r="L11" i="16"/>
  <c r="K11" i="16"/>
  <c r="J11" i="16"/>
  <c r="I11" i="16"/>
  <c r="N10" i="16"/>
  <c r="M10" i="16"/>
  <c r="L10" i="16"/>
  <c r="K10" i="16"/>
  <c r="J10" i="16"/>
  <c r="I10" i="16"/>
  <c r="N9" i="16"/>
  <c r="M9" i="16"/>
  <c r="L9" i="16"/>
  <c r="K9" i="16"/>
  <c r="J9" i="16"/>
  <c r="I9" i="16"/>
  <c r="N8" i="16"/>
  <c r="M8" i="16"/>
  <c r="L8" i="16"/>
  <c r="K8" i="16"/>
  <c r="J8" i="16"/>
  <c r="I8" i="16"/>
  <c r="N7" i="16"/>
  <c r="M7" i="16"/>
  <c r="L7" i="16"/>
  <c r="K7" i="16"/>
  <c r="J7" i="16"/>
  <c r="I7" i="16"/>
  <c r="Q7" i="17" l="1"/>
  <c r="N7" i="17"/>
  <c r="P16" i="17"/>
  <c r="N55" i="16" l="1"/>
  <c r="M55" i="16"/>
  <c r="K55" i="16"/>
  <c r="J55" i="16" l="1"/>
  <c r="L55" i="16"/>
  <c r="M56" i="16" s="1"/>
  <c r="I55" i="16"/>
  <c r="J56" i="16"/>
  <c r="M57" i="16" l="1"/>
  <c r="H8" i="17" s="1"/>
  <c r="Z8" i="17" s="1"/>
  <c r="H5" i="17"/>
  <c r="Z5" i="17" s="1"/>
  <c r="Z12" i="17" s="1"/>
  <c r="J57" i="16"/>
  <c r="E8" i="17" s="1"/>
  <c r="W8" i="17" s="1"/>
  <c r="E5" i="17"/>
  <c r="W5" i="17" s="1"/>
  <c r="W12" i="17" s="1"/>
  <c r="I22" i="13"/>
  <c r="L9" i="13"/>
  <c r="I9" i="13"/>
  <c r="L51" i="13"/>
  <c r="L50" i="13"/>
  <c r="L49" i="13"/>
  <c r="L48" i="13"/>
  <c r="L47" i="13"/>
  <c r="L46" i="13"/>
  <c r="I44" i="13"/>
  <c r="I42" i="13"/>
  <c r="I40" i="13"/>
  <c r="I38" i="13"/>
  <c r="L37" i="13"/>
  <c r="L35" i="13"/>
  <c r="I35" i="13"/>
  <c r="L34" i="13"/>
  <c r="I34" i="13"/>
  <c r="L33" i="13"/>
  <c r="I33" i="13"/>
  <c r="L31" i="13"/>
  <c r="I31" i="13"/>
  <c r="L30" i="13"/>
  <c r="I30" i="13"/>
  <c r="L29" i="13"/>
  <c r="I29" i="13"/>
  <c r="L28" i="13"/>
  <c r="I28" i="13"/>
  <c r="L27" i="13"/>
  <c r="L26" i="13"/>
  <c r="I26" i="13"/>
  <c r="L25" i="13"/>
  <c r="L21" i="13"/>
  <c r="I21" i="13"/>
  <c r="L18" i="13"/>
  <c r="I18" i="13"/>
  <c r="L17" i="13"/>
  <c r="I17" i="13"/>
  <c r="L16" i="13"/>
  <c r="I16" i="13"/>
  <c r="L15" i="13"/>
  <c r="I15" i="13"/>
  <c r="L14" i="13"/>
  <c r="I14" i="13"/>
  <c r="L13" i="13"/>
  <c r="I13" i="13"/>
  <c r="L12" i="13"/>
  <c r="I12" i="13"/>
  <c r="L11" i="13"/>
  <c r="I11" i="13"/>
  <c r="I8" i="13"/>
  <c r="I7" i="13"/>
  <c r="I6" i="13"/>
  <c r="L5" i="13"/>
  <c r="I5" i="13"/>
</calcChain>
</file>

<file path=xl/sharedStrings.xml><?xml version="1.0" encoding="utf-8"?>
<sst xmlns="http://schemas.openxmlformats.org/spreadsheetml/2006/main" count="471" uniqueCount="246">
  <si>
    <t>Upstream</t>
  </si>
  <si>
    <t>mixture of gaseous hydrocarbons, primarily methane, occurring naturally in the earth and used principally as a fuel</t>
  </si>
  <si>
    <t>paraffin (oil)</t>
  </si>
  <si>
    <t>liquefied petroleum gas</t>
  </si>
  <si>
    <t>boiler coal for producing electricity and steam, including anthracite</t>
  </si>
  <si>
    <t>solid carbonaceous material</t>
  </si>
  <si>
    <t>Auxiliary material</t>
  </si>
  <si>
    <t>CaO</t>
  </si>
  <si>
    <t>Energy carriers</t>
  </si>
  <si>
    <t>electricity imported from outside the boundary or exported to outside the boundary</t>
  </si>
  <si>
    <t>pressurized water vapour imported from/exported to outside the boundary</t>
  </si>
  <si>
    <t>Ferrous-containing material</t>
  </si>
  <si>
    <t>agglomerated spherical iron ore calcinated by rotary kiln</t>
  </si>
  <si>
    <t>solidified hot metal as an intermediate solid iron products</t>
  </si>
  <si>
    <t>direct reduced iron (DRI) reduced by a reducing gas such as reformed natural gas</t>
  </si>
  <si>
    <t>direct reduced iron (DRI) reduced by coal</t>
  </si>
  <si>
    <t>Alloys</t>
  </si>
  <si>
    <t>alloy of iron and nickel</t>
  </si>
  <si>
    <t>alloy of iron and chromium</t>
  </si>
  <si>
    <t>alloy of iron and molybdenum</t>
  </si>
  <si>
    <t>Product and by-product</t>
  </si>
  <si>
    <t xml:space="preserve"> N/A</t>
  </si>
  <si>
    <t>Definition</t>
    <phoneticPr fontId="4"/>
  </si>
  <si>
    <t>Unit</t>
    <phoneticPr fontId="4"/>
  </si>
  <si>
    <t>Direct energy consumption factor (Kt,d,E)</t>
    <phoneticPr fontId="4"/>
  </si>
  <si>
    <t>Upstream energy consumption factor (Kt,u,E)</t>
    <phoneticPr fontId="4"/>
  </si>
  <si>
    <t>Credit energy consumption factor (Kt,c,E)</t>
    <phoneticPr fontId="4"/>
  </si>
  <si>
    <t>GJ/unit</t>
    <phoneticPr fontId="4"/>
  </si>
  <si>
    <t>Energy Consumption Factor</t>
    <phoneticPr fontId="1"/>
  </si>
  <si>
    <t>N/A</t>
    <phoneticPr fontId="4"/>
  </si>
  <si>
    <r>
      <t>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Emission Factor</t>
    </r>
    <phoneticPr fontId="1"/>
  </si>
  <si>
    <t>Energy Consumption Source</t>
    <phoneticPr fontId="4"/>
  </si>
  <si>
    <t>Gas fuel</t>
    <phoneticPr fontId="4"/>
  </si>
  <si>
    <t>Liquid fuel</t>
    <phoneticPr fontId="4"/>
  </si>
  <si>
    <t>No. 4- No. 6 fuel oil defined by ASTM</t>
  </si>
  <si>
    <t>No. 2- No. 3 fuel oil defined by ASTM</t>
  </si>
  <si>
    <t>Solid fuel</t>
    <phoneticPr fontId="4"/>
  </si>
  <si>
    <t>coal for making coke, including anthracite</t>
  </si>
  <si>
    <t>pulverized coal injection (PCI) coal, including anthracite</t>
  </si>
  <si>
    <t>coal for sinter/BOF, including anthracite</t>
  </si>
  <si>
    <r>
      <t>calcium carbonate, CaCO</t>
    </r>
    <r>
      <rPr>
        <vertAlign val="subscript"/>
        <sz val="11"/>
        <rFont val="Arial"/>
        <family val="2"/>
      </rPr>
      <t>3</t>
    </r>
  </si>
  <si>
    <r>
      <t>calcium magnesium carbonate, CaMg(CO</t>
    </r>
    <r>
      <rPr>
        <vertAlign val="subscript"/>
        <sz val="11"/>
        <rFont val="Arial"/>
        <family val="2"/>
      </rPr>
      <t>3</t>
    </r>
    <r>
      <rPr>
        <sz val="11"/>
        <rFont val="Arial"/>
        <family val="2"/>
      </rPr>
      <t>)</t>
    </r>
    <r>
      <rPr>
        <vertAlign val="subscript"/>
        <sz val="11"/>
        <rFont val="Arial"/>
        <family val="2"/>
      </rPr>
      <t>2</t>
    </r>
  </si>
  <si>
    <r>
      <t>CaMgO</t>
    </r>
    <r>
      <rPr>
        <vertAlign val="subscript"/>
        <sz val="11"/>
        <rFont val="Arial"/>
        <family val="2"/>
      </rPr>
      <t>2</t>
    </r>
  </si>
  <si>
    <t xml:space="preserve"> MWh</t>
  </si>
  <si>
    <t>bulk iron ore sintered by baking mixture of fine iron ore, coke breeze and pulverized lime</t>
  </si>
  <si>
    <t>intermediate liquid iron products containing 3 % to 5 % by mass carbon produced by smelting iron ore with equipment such as blast furnace</t>
  </si>
  <si>
    <t>t</t>
  </si>
  <si>
    <r>
      <t>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exported to outside the boundary</t>
    </r>
  </si>
  <si>
    <t>by-products of the carbonization of coal to coke, containing complex and variable mixtures of phenols and polycyclic aromatic hydrocarbons</t>
  </si>
  <si>
    <t>light oil recovered by COG gas purification, consisting mainly of benzene, toluene and xylene (BTX)</t>
  </si>
  <si>
    <t>Others</t>
    <phoneticPr fontId="4"/>
  </si>
  <si>
    <t>other related emission sources such as plastics, scraps, desulfurization additives, graphite electrodes, alloys, fluxes for secondary metallurgy, dust, sludges, etc.</t>
  </si>
  <si>
    <r>
      <t>Direct emission factor (Kt,d,CO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)</t>
    </r>
    <phoneticPr fontId="4"/>
  </si>
  <si>
    <r>
      <t>Upstream emission factor (Kt,u,CO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)</t>
    </r>
    <phoneticPr fontId="4"/>
  </si>
  <si>
    <r>
      <t>Credit emission factor (Kt,c,CO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)</t>
    </r>
    <phoneticPr fontId="4"/>
  </si>
  <si>
    <r>
      <t>t-CO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/unit</t>
    </r>
    <phoneticPr fontId="4"/>
  </si>
  <si>
    <t>N/A</t>
    <phoneticPr fontId="4"/>
  </si>
  <si>
    <t>Pellets for the facilities without Iron making process</t>
  </si>
  <si>
    <t>Hot metal for the facilities with Iron making process</t>
  </si>
  <si>
    <t>Hot metal for the facilities without Iron making process</t>
  </si>
  <si>
    <t>Cold iron for the facilities with Iron making process</t>
  </si>
  <si>
    <t>Cold iron for the facilities without Iron making process</t>
  </si>
  <si>
    <t>Gas-based DRI for the facilities with Iron making process</t>
  </si>
  <si>
    <t>Gas-based DRI for the facilities without Iron making process</t>
  </si>
  <si>
    <t>Coal-based DRI for the facilities with Iron making process</t>
  </si>
  <si>
    <t>Coal-based DRI for the facilities without Iron making process</t>
  </si>
  <si>
    <t>N/A</t>
    <phoneticPr fontId="4"/>
  </si>
  <si>
    <r>
      <t>calcium carbonate, CaCO</t>
    </r>
    <r>
      <rPr>
        <vertAlign val="subscript"/>
        <sz val="12"/>
        <rFont val="Arial"/>
        <family val="2"/>
      </rPr>
      <t>3</t>
    </r>
  </si>
  <si>
    <t>t</t>
    <phoneticPr fontId="4"/>
  </si>
  <si>
    <r>
      <t>calcium magnesium carbonate, CaMg(CO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)</t>
    </r>
    <r>
      <rPr>
        <vertAlign val="subscript"/>
        <sz val="12"/>
        <rFont val="Arial"/>
        <family val="2"/>
      </rPr>
      <t>2</t>
    </r>
  </si>
  <si>
    <t>dry t</t>
    <phoneticPr fontId="4"/>
  </si>
  <si>
    <r>
      <t>CaMgO</t>
    </r>
    <r>
      <rPr>
        <vertAlign val="subscript"/>
        <sz val="12"/>
        <rFont val="Arial"/>
        <family val="2"/>
      </rPr>
      <t>2</t>
    </r>
  </si>
  <si>
    <r>
      <t>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. inert gas separated from air at oxygen plant, imported from outside the boundary or exported to outside the boundary</t>
    </r>
    <phoneticPr fontId="4"/>
  </si>
  <si>
    <r>
      <t>10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(stp)</t>
    </r>
    <phoneticPr fontId="4"/>
  </si>
  <si>
    <t>Ar. inert gas separated from air at oxygen plant, imported from outside the boundary or exported to outside the boundary</t>
    <phoneticPr fontId="4"/>
  </si>
  <si>
    <r>
      <t>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. gas separated from air at oxygen plant, imported from outside the boundary or exported to outside the boundary</t>
    </r>
    <phoneticPr fontId="4"/>
  </si>
  <si>
    <t>t</t>
    <phoneticPr fontId="1"/>
  </si>
  <si>
    <r>
      <t>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exported to outside the boundary</t>
    </r>
  </si>
  <si>
    <t xml:space="preserve">— </t>
    <phoneticPr fontId="4"/>
  </si>
  <si>
    <r>
      <t>10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(stp)</t>
    </r>
    <phoneticPr fontId="4"/>
  </si>
  <si>
    <t>COG. gas recovered from coke oven</t>
    <phoneticPr fontId="4"/>
  </si>
  <si>
    <t>BFG. gas recovered from blast furnace</t>
    <phoneticPr fontId="4"/>
  </si>
  <si>
    <t>LDG. gas recovered from basic oxygen furnace (Linze Donawitz converter)</t>
    <phoneticPr fontId="4"/>
  </si>
  <si>
    <r>
      <t>m</t>
    </r>
    <r>
      <rPr>
        <vertAlign val="superscript"/>
        <sz val="12"/>
        <rFont val="Arial"/>
        <family val="2"/>
      </rPr>
      <t>3</t>
    </r>
    <phoneticPr fontId="4"/>
  </si>
  <si>
    <t>t</t>
    <phoneticPr fontId="4"/>
  </si>
  <si>
    <t>dry t</t>
    <phoneticPr fontId="4"/>
  </si>
  <si>
    <t>devolatilized or coked carbon neutral materials. Ex.trees, plants</t>
    <phoneticPr fontId="4"/>
  </si>
  <si>
    <t>Ferrous-containing material</t>
    <phoneticPr fontId="1"/>
  </si>
  <si>
    <t>Natural gas</t>
    <phoneticPr fontId="4"/>
  </si>
  <si>
    <t>Coke oven gas</t>
    <phoneticPr fontId="4"/>
  </si>
  <si>
    <t>Blast furnace gas</t>
    <phoneticPr fontId="4"/>
  </si>
  <si>
    <t>BOF gas</t>
    <phoneticPr fontId="4"/>
  </si>
  <si>
    <t>Town gas</t>
    <phoneticPr fontId="1"/>
  </si>
  <si>
    <t>Other gas (             )</t>
    <phoneticPr fontId="1"/>
  </si>
  <si>
    <t>Heavy oil</t>
    <phoneticPr fontId="4"/>
  </si>
  <si>
    <t>Light oil</t>
    <phoneticPr fontId="4"/>
  </si>
  <si>
    <t>Kerosene</t>
    <phoneticPr fontId="4"/>
  </si>
  <si>
    <t>LPG</t>
    <phoneticPr fontId="4"/>
  </si>
  <si>
    <t>Coking coal</t>
    <phoneticPr fontId="4"/>
  </si>
  <si>
    <t>BF injection coal</t>
    <phoneticPr fontId="4"/>
  </si>
  <si>
    <t>Sinter/BOF coal</t>
    <phoneticPr fontId="4"/>
  </si>
  <si>
    <t>Steam coal</t>
    <phoneticPr fontId="4"/>
  </si>
  <si>
    <t>Charcoal</t>
    <phoneticPr fontId="4"/>
  </si>
  <si>
    <t>EAF coal</t>
    <phoneticPr fontId="1"/>
  </si>
  <si>
    <t>SR/DRI coal</t>
    <phoneticPr fontId="1"/>
  </si>
  <si>
    <t>Other coal (             )</t>
    <phoneticPr fontId="1"/>
  </si>
  <si>
    <t>Limestone</t>
    <phoneticPr fontId="4"/>
  </si>
  <si>
    <t>Burnt lime</t>
    <phoneticPr fontId="4"/>
  </si>
  <si>
    <t>Crude dolomite</t>
    <phoneticPr fontId="4"/>
  </si>
  <si>
    <t>Burnt dolomite</t>
    <phoneticPr fontId="4"/>
  </si>
  <si>
    <t>Nitrogen</t>
    <phoneticPr fontId="4"/>
  </si>
  <si>
    <t>Argon</t>
    <phoneticPr fontId="4"/>
  </si>
  <si>
    <t>Oxygen</t>
    <phoneticPr fontId="4"/>
  </si>
  <si>
    <t>EAF graphite electrodes</t>
    <phoneticPr fontId="1"/>
  </si>
  <si>
    <t>Electricity</t>
    <phoneticPr fontId="4"/>
  </si>
  <si>
    <t>Steam</t>
    <phoneticPr fontId="4"/>
  </si>
  <si>
    <t>Sinter</t>
    <phoneticPr fontId="4"/>
  </si>
  <si>
    <t>Ferro-nickel</t>
    <phoneticPr fontId="4"/>
  </si>
  <si>
    <t>Ferro-chromium</t>
    <phoneticPr fontId="4"/>
  </si>
  <si>
    <t>Ferro-molybdenum</t>
    <phoneticPr fontId="4"/>
  </si>
  <si>
    <t>CO2 for external use</t>
    <phoneticPr fontId="4"/>
  </si>
  <si>
    <t>Coal tar</t>
    <phoneticPr fontId="4"/>
  </si>
  <si>
    <t>Benzole (coal light oil)</t>
    <phoneticPr fontId="4"/>
  </si>
  <si>
    <t>Other emission sources</t>
    <phoneticPr fontId="4"/>
  </si>
  <si>
    <r>
      <t xml:space="preserve">ISO14404universal sheet </t>
    </r>
    <r>
      <rPr>
        <sz val="14"/>
        <color indexed="8"/>
        <rFont val="Arial"/>
        <family val="2"/>
      </rPr>
      <t>(Please fillin colored cells)</t>
    </r>
    <phoneticPr fontId="1"/>
  </si>
  <si>
    <t>Year of Assessment</t>
    <phoneticPr fontId="1"/>
  </si>
  <si>
    <t>yyyy</t>
    <phoneticPr fontId="1"/>
  </si>
  <si>
    <t>Crude Steel Production</t>
    <phoneticPr fontId="1"/>
  </si>
  <si>
    <t>t</t>
    <phoneticPr fontId="1"/>
  </si>
  <si>
    <t>Calculation results of energy consumption</t>
    <phoneticPr fontId="4"/>
  </si>
  <si>
    <r>
      <t>Calculation results of CO</t>
    </r>
    <r>
      <rPr>
        <vertAlign val="subscript"/>
        <sz val="14"/>
        <rFont val="Arial"/>
        <family val="2"/>
      </rPr>
      <t>2</t>
    </r>
    <r>
      <rPr>
        <sz val="14"/>
        <rFont val="Arial"/>
        <family val="2"/>
      </rPr>
      <t xml:space="preserve"> emission</t>
    </r>
    <phoneticPr fontId="4"/>
  </si>
  <si>
    <t>Energy Consumption Source</t>
    <phoneticPr fontId="4"/>
  </si>
  <si>
    <t>Definition</t>
    <phoneticPr fontId="4"/>
  </si>
  <si>
    <t>Unit</t>
    <phoneticPr fontId="4"/>
  </si>
  <si>
    <t>Purchased
Procured</t>
    <phoneticPr fontId="4"/>
  </si>
  <si>
    <t>Sold
Delivered</t>
    <phoneticPr fontId="4"/>
  </si>
  <si>
    <t xml:space="preserve">Direct </t>
    <phoneticPr fontId="4"/>
  </si>
  <si>
    <t>Credit</t>
    <phoneticPr fontId="4"/>
  </si>
  <si>
    <t>GJ/Plant/y</t>
    <phoneticPr fontId="4"/>
  </si>
  <si>
    <r>
      <t>t-CO</t>
    </r>
    <r>
      <rPr>
        <vertAlign val="subscript"/>
        <sz val="14"/>
        <rFont val="Arial"/>
        <family val="2"/>
      </rPr>
      <t>2</t>
    </r>
    <r>
      <rPr>
        <sz val="14"/>
        <rFont val="Arial"/>
        <family val="2"/>
      </rPr>
      <t>/Plant/y</t>
    </r>
    <phoneticPr fontId="4"/>
  </si>
  <si>
    <t>Gas fuel</t>
    <phoneticPr fontId="4"/>
  </si>
  <si>
    <t>Natural gas</t>
    <phoneticPr fontId="4"/>
  </si>
  <si>
    <r>
      <t>10</t>
    </r>
    <r>
      <rPr>
        <vertAlign val="superscript"/>
        <sz val="14"/>
        <rFont val="Arial"/>
        <family val="2"/>
      </rPr>
      <t>3</t>
    </r>
    <r>
      <rPr>
        <sz val="14"/>
        <rFont val="Arial"/>
        <family val="2"/>
      </rPr>
      <t>m</t>
    </r>
    <r>
      <rPr>
        <vertAlign val="superscript"/>
        <sz val="14"/>
        <rFont val="Arial"/>
        <family val="2"/>
      </rPr>
      <t>3</t>
    </r>
    <r>
      <rPr>
        <sz val="14"/>
        <rFont val="Arial"/>
        <family val="2"/>
      </rPr>
      <t>(stp)</t>
    </r>
    <phoneticPr fontId="4"/>
  </si>
  <si>
    <t>Coke oven gas</t>
    <phoneticPr fontId="4"/>
  </si>
  <si>
    <t>COG. gas recovered from coke oven</t>
    <phoneticPr fontId="4"/>
  </si>
  <si>
    <t>Blast furnace gas</t>
    <phoneticPr fontId="4"/>
  </si>
  <si>
    <t>BFG. gas recovered from blast furnace</t>
    <phoneticPr fontId="4"/>
  </si>
  <si>
    <t>BOF gas</t>
    <phoneticPr fontId="4"/>
  </si>
  <si>
    <t>LDG. gas recovered from basic oxygen furnace (Linze Donawitz converter)</t>
    <phoneticPr fontId="4"/>
  </si>
  <si>
    <t>Town gas</t>
    <phoneticPr fontId="1"/>
  </si>
  <si>
    <t>Other gas (             )</t>
    <phoneticPr fontId="1"/>
  </si>
  <si>
    <t>Liquid fuel</t>
    <phoneticPr fontId="4"/>
  </si>
  <si>
    <t>Heavy oil</t>
    <phoneticPr fontId="4"/>
  </si>
  <si>
    <r>
      <t>m</t>
    </r>
    <r>
      <rPr>
        <vertAlign val="superscript"/>
        <sz val="14"/>
        <rFont val="Arial"/>
        <family val="2"/>
      </rPr>
      <t>3</t>
    </r>
    <phoneticPr fontId="4"/>
  </si>
  <si>
    <t>Light oil</t>
    <phoneticPr fontId="4"/>
  </si>
  <si>
    <t>Kerosene</t>
    <phoneticPr fontId="4"/>
  </si>
  <si>
    <t>LPG</t>
    <phoneticPr fontId="4"/>
  </si>
  <si>
    <t>t</t>
    <phoneticPr fontId="4"/>
  </si>
  <si>
    <t>Solid fuel</t>
    <phoneticPr fontId="4"/>
  </si>
  <si>
    <t>Coking coal</t>
    <phoneticPr fontId="4"/>
  </si>
  <si>
    <t>dry t</t>
    <phoneticPr fontId="4"/>
  </si>
  <si>
    <t>BF injection coal</t>
    <phoneticPr fontId="4"/>
  </si>
  <si>
    <t>Sinter/BOF coal</t>
    <phoneticPr fontId="4"/>
  </si>
  <si>
    <t>Steam coal</t>
    <phoneticPr fontId="4"/>
  </si>
  <si>
    <t>Coke for the facilities with BF process</t>
    <phoneticPr fontId="4"/>
  </si>
  <si>
    <t>Coke for the facilities without BF process</t>
    <phoneticPr fontId="4"/>
  </si>
  <si>
    <t>Charcoal</t>
    <phoneticPr fontId="4"/>
  </si>
  <si>
    <t>devolatilized or coked carbon neutral materials. Ex.trees, plants</t>
    <phoneticPr fontId="4"/>
  </si>
  <si>
    <t>EAF coal</t>
    <phoneticPr fontId="1"/>
  </si>
  <si>
    <t>SR/DRI coal</t>
    <phoneticPr fontId="1"/>
  </si>
  <si>
    <t>Other coal (             )</t>
    <phoneticPr fontId="1"/>
  </si>
  <si>
    <t>Limestone</t>
    <phoneticPr fontId="4"/>
  </si>
  <si>
    <t>Burnt lime</t>
    <phoneticPr fontId="4"/>
  </si>
  <si>
    <t>t</t>
    <phoneticPr fontId="4"/>
  </si>
  <si>
    <t>Crude dolomite</t>
    <phoneticPr fontId="4"/>
  </si>
  <si>
    <t>Burnt dolomite</t>
    <phoneticPr fontId="4"/>
  </si>
  <si>
    <t>Nitrogen</t>
    <phoneticPr fontId="4"/>
  </si>
  <si>
    <r>
      <t>N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. inert gas separated from air at oxygen plant, imported from outside the boundary or exported to outside the boundary</t>
    </r>
    <phoneticPr fontId="4"/>
  </si>
  <si>
    <r>
      <t>10</t>
    </r>
    <r>
      <rPr>
        <vertAlign val="superscript"/>
        <sz val="14"/>
        <rFont val="Arial"/>
        <family val="2"/>
      </rPr>
      <t>3</t>
    </r>
    <r>
      <rPr>
        <sz val="14"/>
        <rFont val="Arial"/>
        <family val="2"/>
      </rPr>
      <t>m</t>
    </r>
    <r>
      <rPr>
        <vertAlign val="superscript"/>
        <sz val="14"/>
        <rFont val="Arial"/>
        <family val="2"/>
      </rPr>
      <t>3</t>
    </r>
    <r>
      <rPr>
        <sz val="14"/>
        <rFont val="Arial"/>
        <family val="2"/>
      </rPr>
      <t>(stp)</t>
    </r>
    <phoneticPr fontId="4"/>
  </si>
  <si>
    <t>Argon</t>
    <phoneticPr fontId="4"/>
  </si>
  <si>
    <t>Ar. inert gas separated from air at oxygen plant, imported from outside the boundary or exported to outside the boundary</t>
    <phoneticPr fontId="4"/>
  </si>
  <si>
    <t>Oxygen</t>
    <phoneticPr fontId="4"/>
  </si>
  <si>
    <r>
      <t>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. gas separated from air at oxygen plant, imported from outside the boundary or exported to outside the boundary</t>
    </r>
    <phoneticPr fontId="4"/>
  </si>
  <si>
    <t>EAF graphite electrodes</t>
    <phoneticPr fontId="1"/>
  </si>
  <si>
    <t>t</t>
    <phoneticPr fontId="1"/>
  </si>
  <si>
    <t>Electricity</t>
    <phoneticPr fontId="4"/>
  </si>
  <si>
    <t>Steam</t>
    <phoneticPr fontId="4"/>
  </si>
  <si>
    <t>Pellets for the facilities with Iron making process</t>
    <phoneticPr fontId="1"/>
  </si>
  <si>
    <t>Sinter</t>
    <phoneticPr fontId="4"/>
  </si>
  <si>
    <t>Ferro-nickel</t>
    <phoneticPr fontId="4"/>
  </si>
  <si>
    <t>Ferro-chromium</t>
    <phoneticPr fontId="4"/>
  </si>
  <si>
    <t>Ferro-molybdenum</t>
    <phoneticPr fontId="4"/>
  </si>
  <si>
    <t>CO2 for external use</t>
    <phoneticPr fontId="4"/>
  </si>
  <si>
    <t>Coal tar</t>
    <phoneticPr fontId="4"/>
  </si>
  <si>
    <t>Benzole (coal light oil)</t>
    <phoneticPr fontId="4"/>
  </si>
  <si>
    <t>Others</t>
    <phoneticPr fontId="4"/>
  </si>
  <si>
    <t>Other emission sources</t>
    <phoneticPr fontId="4"/>
  </si>
  <si>
    <t xml:space="preserve">— </t>
    <phoneticPr fontId="4"/>
  </si>
  <si>
    <t>Sub Total</t>
    <phoneticPr fontId="1"/>
  </si>
  <si>
    <t>Total Energy Consumption</t>
    <phoneticPr fontId="1"/>
  </si>
  <si>
    <t>GJ/y</t>
    <phoneticPr fontId="4"/>
  </si>
  <si>
    <r>
      <t>Total CO</t>
    </r>
    <r>
      <rPr>
        <vertAlign val="subscript"/>
        <sz val="11"/>
        <color indexed="8"/>
        <rFont val="Arial"/>
        <family val="2"/>
      </rPr>
      <t xml:space="preserve">2 </t>
    </r>
    <r>
      <rPr>
        <sz val="11"/>
        <color indexed="8"/>
        <rFont val="Arial"/>
        <family val="2"/>
      </rPr>
      <t>Emission</t>
    </r>
    <phoneticPr fontId="1"/>
  </si>
  <si>
    <r>
      <t>t-CO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</t>
    </r>
    <phoneticPr fontId="4"/>
  </si>
  <si>
    <t>Intensity</t>
    <phoneticPr fontId="1"/>
  </si>
  <si>
    <t>GJ/y/t-crude steel</t>
    <phoneticPr fontId="4"/>
  </si>
  <si>
    <r>
      <t>t-CO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/y/t-crude steel</t>
    </r>
    <phoneticPr fontId="4"/>
  </si>
  <si>
    <t>Coke for the steelworks with ironmaking process of essential coke use</t>
    <phoneticPr fontId="4"/>
  </si>
  <si>
    <t>Coke for the steelworks without ironmaking process of essential coke use</t>
    <phoneticPr fontId="4"/>
  </si>
  <si>
    <t>Pellets for the steelworks with Iron making process</t>
  </si>
  <si>
    <t>Pellets for the steelworks without Iron making process</t>
  </si>
  <si>
    <t>Hot metal for the steelworks with Iron making process</t>
  </si>
  <si>
    <t>Hot metal for the steelworks without Iron making process</t>
  </si>
  <si>
    <t>Cold iron for the steelworks with Iron making process</t>
  </si>
  <si>
    <t>Cold iron for the steelworks without Iron making process</t>
  </si>
  <si>
    <t>Gas-based DRI for the steelworks with Iron making process</t>
  </si>
  <si>
    <t>Gas-based DRI for the steelworks without Iron making process</t>
  </si>
  <si>
    <t>Coal-based DRI for the steelworks with Iron making process</t>
  </si>
  <si>
    <t>Coal-based DRI for the steelworks without Iron making process</t>
  </si>
  <si>
    <r>
      <t>Simulation on Technology Introduction from Technology Customized List</t>
    </r>
    <r>
      <rPr>
        <sz val="14"/>
        <color indexed="8"/>
        <rFont val="Arial"/>
        <family val="2"/>
      </rPr>
      <t xml:space="preserve"> (Please fillin colored cells)</t>
    </r>
    <phoneticPr fontId="1"/>
  </si>
  <si>
    <t>Before Technology Introduction</t>
    <phoneticPr fontId="1"/>
  </si>
  <si>
    <t>After Technology Introduction</t>
    <phoneticPr fontId="1"/>
  </si>
  <si>
    <t>Current Energy Consumption</t>
    <phoneticPr fontId="1"/>
  </si>
  <si>
    <r>
      <t>Current CO</t>
    </r>
    <r>
      <rPr>
        <vertAlign val="subscript"/>
        <sz val="11"/>
        <color indexed="8"/>
        <rFont val="Arial"/>
        <family val="2"/>
      </rPr>
      <t xml:space="preserve">2 </t>
    </r>
    <r>
      <rPr>
        <sz val="11"/>
        <color theme="1"/>
        <rFont val="Arial"/>
        <family val="2"/>
      </rPr>
      <t>Emission</t>
    </r>
    <phoneticPr fontId="1"/>
  </si>
  <si>
    <t>Improved Energy Consumption</t>
    <phoneticPr fontId="1"/>
  </si>
  <si>
    <r>
      <t>Improved CO</t>
    </r>
    <r>
      <rPr>
        <vertAlign val="subscript"/>
        <sz val="11"/>
        <color indexed="8"/>
        <rFont val="Arial"/>
        <family val="2"/>
      </rPr>
      <t>2</t>
    </r>
    <r>
      <rPr>
        <sz val="11"/>
        <color theme="1"/>
        <rFont val="Arial"/>
        <family val="2"/>
      </rPr>
      <t xml:space="preserve"> Emission</t>
    </r>
    <phoneticPr fontId="1"/>
  </si>
  <si>
    <t>GJ/y</t>
    <phoneticPr fontId="1"/>
  </si>
  <si>
    <r>
      <t>t-CO</t>
    </r>
    <r>
      <rPr>
        <vertAlign val="subscript"/>
        <sz val="11"/>
        <color indexed="8"/>
        <rFont val="Arial"/>
        <family val="2"/>
      </rPr>
      <t>2</t>
    </r>
    <r>
      <rPr>
        <sz val="11"/>
        <color theme="1"/>
        <rFont val="Arial"/>
        <family val="2"/>
      </rPr>
      <t>/y</t>
    </r>
    <phoneticPr fontId="1"/>
  </si>
  <si>
    <t>Effect on Energy Consumption</t>
    <phoneticPr fontId="1"/>
  </si>
  <si>
    <r>
      <t>Effect on CO</t>
    </r>
    <r>
      <rPr>
        <vertAlign val="subscript"/>
        <sz val="11"/>
        <color indexed="8"/>
        <rFont val="Arial"/>
        <family val="2"/>
      </rPr>
      <t>2</t>
    </r>
    <r>
      <rPr>
        <sz val="11"/>
        <color theme="1"/>
        <rFont val="Arial"/>
        <family val="2"/>
      </rPr>
      <t xml:space="preserve"> Emission</t>
    </r>
    <phoneticPr fontId="1"/>
  </si>
  <si>
    <t>GJ/y</t>
  </si>
  <si>
    <r>
      <t>t-CO</t>
    </r>
    <r>
      <rPr>
        <vertAlign val="subscript"/>
        <sz val="11"/>
        <color indexed="8"/>
        <rFont val="Arial"/>
        <family val="2"/>
      </rPr>
      <t>2/</t>
    </r>
    <r>
      <rPr>
        <sz val="11"/>
        <color theme="1"/>
        <rFont val="Arial"/>
        <family val="2"/>
      </rPr>
      <t>y</t>
    </r>
    <phoneticPr fontId="1"/>
  </si>
  <si>
    <t>Current Energy Intensity</t>
    <phoneticPr fontId="1"/>
  </si>
  <si>
    <r>
      <t>Current CO</t>
    </r>
    <r>
      <rPr>
        <vertAlign val="subscript"/>
        <sz val="11"/>
        <color indexed="8"/>
        <rFont val="Arial"/>
        <family val="2"/>
      </rPr>
      <t>2</t>
    </r>
    <r>
      <rPr>
        <sz val="11"/>
        <color theme="1"/>
        <rFont val="Arial"/>
        <family val="2"/>
      </rPr>
      <t xml:space="preserve"> Intensity</t>
    </r>
    <phoneticPr fontId="1"/>
  </si>
  <si>
    <t>Improved Energy Intensity</t>
    <phoneticPr fontId="1"/>
  </si>
  <si>
    <r>
      <t>Improved CO</t>
    </r>
    <r>
      <rPr>
        <vertAlign val="subscript"/>
        <sz val="11"/>
        <color indexed="8"/>
        <rFont val="Arial"/>
        <family val="2"/>
      </rPr>
      <t>2</t>
    </r>
    <r>
      <rPr>
        <sz val="11"/>
        <color theme="1"/>
        <rFont val="Arial"/>
        <family val="2"/>
      </rPr>
      <t xml:space="preserve"> Intensity</t>
    </r>
    <phoneticPr fontId="1"/>
  </si>
  <si>
    <t>GJ/y/t-crude steel</t>
    <phoneticPr fontId="1"/>
  </si>
  <si>
    <r>
      <t>t-CO</t>
    </r>
    <r>
      <rPr>
        <vertAlign val="subscript"/>
        <sz val="11"/>
        <color indexed="8"/>
        <rFont val="Arial"/>
        <family val="2"/>
      </rPr>
      <t>2</t>
    </r>
    <r>
      <rPr>
        <sz val="11"/>
        <color theme="1"/>
        <rFont val="Arial"/>
        <family val="2"/>
      </rPr>
      <t>/y/t-crude steel</t>
    </r>
    <phoneticPr fontId="1"/>
  </si>
  <si>
    <t>Effect on Energy Intensity on TCL</t>
    <phoneticPr fontId="1"/>
  </si>
  <si>
    <r>
      <t>Effect on CO</t>
    </r>
    <r>
      <rPr>
        <vertAlign val="subscript"/>
        <sz val="11"/>
        <color indexed="8"/>
        <rFont val="Arial"/>
        <family val="2"/>
      </rPr>
      <t>2</t>
    </r>
    <r>
      <rPr>
        <sz val="11"/>
        <color theme="1"/>
        <rFont val="Arial"/>
        <family val="2"/>
      </rPr>
      <t xml:space="preserve"> Intensity on TCL</t>
    </r>
    <phoneticPr fontId="1"/>
  </si>
  <si>
    <t>GJ/y/t-crude steel</t>
  </si>
  <si>
    <t>Reduction!!</t>
    <phoneticPr fontId="1"/>
  </si>
  <si>
    <t>Insert effects of technology introducton from Technology Customized List</t>
    <phoneticPr fontId="1"/>
  </si>
  <si>
    <t>* In case of Electricity Saving, please convert &lt;kWh&gt; to &lt;GJ&gt; as below</t>
    <phoneticPr fontId="1"/>
  </si>
  <si>
    <t>kWh/ton</t>
    <phoneticPr fontId="1"/>
  </si>
  <si>
    <t>GJ/t-crude steel</t>
    <phoneticPr fontId="1"/>
  </si>
  <si>
    <t xml:space="preserve">x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</si>
</sst>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00;[Red]\-#,##0.000"/>
    <numFmt numFmtId="177" formatCode="0.000"/>
    <numFmt numFmtId="178" formatCode="0.000_ "/>
    <numFmt numFmtId="179" formatCode="#,##0_);[Red]\(#,##0\)"/>
  </numFmts>
  <fonts count="28">
    <font>
      <sz val="11"/>
      <color theme="1"/>
      <name val="Arial"/>
      <family val="2"/>
    </font>
    <font>
      <sz val="6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6"/>
      <name val="ＭＳ Ｐゴシック"/>
      <family val="3"/>
      <charset val="128"/>
    </font>
    <font>
      <vertAlign val="subscript"/>
      <sz val="11"/>
      <color indexed="8"/>
      <name val="Arial"/>
      <family val="2"/>
    </font>
    <font>
      <sz val="11"/>
      <name val="Arial"/>
      <family val="2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Arial"/>
      <family val="2"/>
    </font>
    <font>
      <sz val="14"/>
      <name val="Arial"/>
      <family val="2"/>
    </font>
    <font>
      <vertAlign val="subscript"/>
      <sz val="14"/>
      <name val="Arial"/>
      <family val="2"/>
    </font>
    <font>
      <vertAlign val="superscript"/>
      <sz val="14"/>
      <name val="Arial"/>
      <family val="2"/>
    </font>
    <font>
      <vertAlign val="subscript"/>
      <sz val="11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vertAlign val="subscript"/>
      <sz val="12"/>
      <name val="Arial"/>
      <family val="2"/>
    </font>
    <font>
      <sz val="11"/>
      <color theme="1"/>
      <name val="Arial"/>
      <family val="2"/>
    </font>
    <font>
      <sz val="11"/>
      <color theme="1"/>
      <name val="ＭＳ Ｐゴシック"/>
      <family val="3"/>
      <charset val="128"/>
      <scheme val="minor"/>
    </font>
    <font>
      <b/>
      <u/>
      <sz val="18"/>
      <color theme="1"/>
      <name val="Arial"/>
      <family val="2"/>
    </font>
    <font>
      <sz val="12"/>
      <color theme="1"/>
      <name val="Arial"/>
      <family val="2"/>
    </font>
    <font>
      <sz val="14"/>
      <color rgb="FFFF0000"/>
      <name val="Arial"/>
      <family val="2"/>
    </font>
    <font>
      <sz val="11"/>
      <color rgb="FFFF0000"/>
      <name val="Arial"/>
      <family val="2"/>
    </font>
    <font>
      <sz val="11"/>
      <name val="ＭＳ Ｐゴシック"/>
      <family val="3"/>
      <charset val="128"/>
      <scheme val="minor"/>
    </font>
    <font>
      <sz val="12"/>
      <color rgb="FFFF0000"/>
      <name val="Arial"/>
      <family val="2"/>
    </font>
    <font>
      <b/>
      <u/>
      <sz val="20"/>
      <color theme="1"/>
      <name val="Arial"/>
      <family val="2"/>
    </font>
    <font>
      <b/>
      <sz val="16"/>
      <color theme="1"/>
      <name val="Arial"/>
      <family val="2"/>
    </font>
    <font>
      <b/>
      <sz val="16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>
      <alignment vertical="center"/>
    </xf>
    <xf numFmtId="9" fontId="9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17" fillId="0" borderId="0" applyFont="0" applyFill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0" fontId="0" fillId="0" borderId="0" xfId="0" applyFont="1">
      <alignment vertical="center"/>
    </xf>
    <xf numFmtId="0" fontId="19" fillId="0" borderId="0" xfId="8" applyFont="1">
      <alignment vertical="center"/>
    </xf>
    <xf numFmtId="0" fontId="17" fillId="0" borderId="0" xfId="8" applyFont="1">
      <alignment vertical="center"/>
    </xf>
    <xf numFmtId="0" fontId="20" fillId="0" borderId="0" xfId="8" applyFont="1">
      <alignment vertical="center"/>
    </xf>
    <xf numFmtId="0" fontId="17" fillId="2" borderId="0" xfId="8" applyFont="1" applyFill="1" applyAlignment="1">
      <alignment horizontal="center" vertical="center"/>
    </xf>
    <xf numFmtId="0" fontId="10" fillId="0" borderId="1" xfId="8" applyFont="1" applyBorder="1" applyAlignment="1">
      <alignment horizontal="center" vertical="center" wrapText="1"/>
    </xf>
    <xf numFmtId="0" fontId="10" fillId="0" borderId="1" xfId="8" applyFont="1" applyBorder="1" applyAlignment="1">
      <alignment horizontal="center" vertical="center" shrinkToFit="1"/>
    </xf>
    <xf numFmtId="0" fontId="6" fillId="0" borderId="1" xfId="8" applyFont="1" applyBorder="1" applyAlignment="1">
      <alignment horizontal="justify" vertical="center" wrapText="1"/>
    </xf>
    <xf numFmtId="38" fontId="10" fillId="2" borderId="2" xfId="4" quotePrefix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justify" vertical="center" wrapText="1"/>
    </xf>
    <xf numFmtId="176" fontId="10" fillId="0" borderId="1" xfId="2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77" fontId="10" fillId="0" borderId="1" xfId="0" applyNumberFormat="1" applyFont="1" applyBorder="1" applyAlignment="1">
      <alignment horizontal="center" vertical="center" wrapText="1"/>
    </xf>
    <xf numFmtId="178" fontId="10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 shrinkToFit="1"/>
    </xf>
    <xf numFmtId="177" fontId="10" fillId="0" borderId="1" xfId="0" applyNumberFormat="1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177" fontId="21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0" fontId="14" fillId="0" borderId="1" xfId="0" applyFont="1" applyBorder="1" applyAlignment="1">
      <alignment horizontal="center" vertical="center" shrinkToFit="1"/>
    </xf>
    <xf numFmtId="0" fontId="14" fillId="0" borderId="1" xfId="8" applyFont="1" applyBorder="1" applyAlignment="1">
      <alignment horizontal="justify" vertical="center" wrapText="1"/>
    </xf>
    <xf numFmtId="0" fontId="14" fillId="0" borderId="1" xfId="8" applyFont="1" applyBorder="1" applyAlignment="1">
      <alignment horizontal="center" vertical="center" shrinkToFit="1"/>
    </xf>
    <xf numFmtId="0" fontId="24" fillId="0" borderId="1" xfId="0" applyFont="1" applyBorder="1" applyAlignment="1">
      <alignment horizontal="justify" vertical="center" wrapText="1"/>
    </xf>
    <xf numFmtId="0" fontId="24" fillId="0" borderId="1" xfId="0" applyFont="1" applyBorder="1" applyAlignment="1">
      <alignment horizontal="center" vertical="center" shrinkToFit="1"/>
    </xf>
    <xf numFmtId="0" fontId="10" fillId="0" borderId="1" xfId="8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77" fontId="10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0" borderId="1" xfId="8" applyFont="1" applyBorder="1" applyAlignment="1">
      <alignment vertical="center" wrapText="1"/>
    </xf>
    <xf numFmtId="0" fontId="10" fillId="0" borderId="1" xfId="8" applyFont="1" applyBorder="1" applyAlignment="1">
      <alignment vertical="center" wrapText="1" shrinkToFit="1"/>
    </xf>
    <xf numFmtId="0" fontId="6" fillId="0" borderId="1" xfId="8" applyFont="1" applyBorder="1" applyAlignment="1">
      <alignment horizontal="right" vertical="center" shrinkToFit="1"/>
    </xf>
    <xf numFmtId="179" fontId="6" fillId="3" borderId="3" xfId="8" applyNumberFormat="1" applyFont="1" applyFill="1" applyBorder="1" applyAlignment="1">
      <alignment horizontal="right" vertical="center" shrinkToFit="1"/>
    </xf>
    <xf numFmtId="179" fontId="17" fillId="0" borderId="0" xfId="8" applyNumberFormat="1" applyFont="1">
      <alignment vertical="center"/>
    </xf>
    <xf numFmtId="179" fontId="6" fillId="3" borderId="0" xfId="8" applyNumberFormat="1" applyFont="1" applyFill="1" applyAlignment="1">
      <alignment horizontal="right" vertical="center" shrinkToFit="1"/>
    </xf>
    <xf numFmtId="0" fontId="24" fillId="0" borderId="1" xfId="8" applyFont="1" applyBorder="1" applyAlignment="1">
      <alignment vertical="center" wrapText="1"/>
    </xf>
    <xf numFmtId="0" fontId="22" fillId="0" borderId="1" xfId="8" applyFont="1" applyBorder="1" applyAlignment="1">
      <alignment vertical="center" wrapText="1"/>
    </xf>
    <xf numFmtId="0" fontId="14" fillId="0" borderId="1" xfId="8" applyFont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24" fillId="0" borderId="1" xfId="0" applyFont="1" applyBorder="1" applyAlignment="1">
      <alignment vertical="center"/>
    </xf>
    <xf numFmtId="0" fontId="10" fillId="0" borderId="1" xfId="8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25" fillId="0" borderId="0" xfId="0" applyFont="1">
      <alignment vertical="center"/>
    </xf>
    <xf numFmtId="0" fontId="0" fillId="0" borderId="0" xfId="0" applyBorder="1">
      <alignment vertical="center"/>
    </xf>
    <xf numFmtId="0" fontId="26" fillId="0" borderId="0" xfId="0" applyFont="1" applyAlignment="1">
      <alignment vertical="center"/>
    </xf>
    <xf numFmtId="0" fontId="26" fillId="0" borderId="0" xfId="0" applyFont="1">
      <alignment vertical="center"/>
    </xf>
    <xf numFmtId="0" fontId="0" fillId="2" borderId="9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10" xfId="0" applyFill="1" applyBorder="1">
      <alignment vertical="center"/>
    </xf>
    <xf numFmtId="0" fontId="0" fillId="5" borderId="9" xfId="0" applyFill="1" applyBorder="1">
      <alignment vertical="center"/>
    </xf>
    <xf numFmtId="0" fontId="0" fillId="5" borderId="3" xfId="0" applyFill="1" applyBorder="1">
      <alignment vertical="center"/>
    </xf>
    <xf numFmtId="0" fontId="0" fillId="5" borderId="10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12" xfId="0" applyFill="1" applyBorder="1">
      <alignment vertical="center"/>
    </xf>
    <xf numFmtId="0" fontId="0" fillId="5" borderId="11" xfId="0" applyFill="1" applyBorder="1">
      <alignment vertical="center"/>
    </xf>
    <xf numFmtId="0" fontId="0" fillId="5" borderId="0" xfId="0" applyFill="1" applyBorder="1">
      <alignment vertical="center"/>
    </xf>
    <xf numFmtId="0" fontId="0" fillId="5" borderId="12" xfId="0" applyFill="1" applyBorder="1">
      <alignment vertical="center"/>
    </xf>
    <xf numFmtId="2" fontId="0" fillId="4" borderId="13" xfId="0" applyNumberFormat="1" applyFill="1" applyBorder="1" applyAlignment="1">
      <alignment horizontal="right" vertical="center" shrinkToFit="1"/>
    </xf>
    <xf numFmtId="0" fontId="0" fillId="3" borderId="9" xfId="0" applyFill="1" applyBorder="1">
      <alignment vertical="center"/>
    </xf>
    <xf numFmtId="0" fontId="0" fillId="3" borderId="3" xfId="0" applyFill="1" applyBorder="1">
      <alignment vertical="center"/>
    </xf>
    <xf numFmtId="0" fontId="0" fillId="3" borderId="10" xfId="0" applyFill="1" applyBorder="1">
      <alignment vertical="center"/>
    </xf>
    <xf numFmtId="10" fontId="17" fillId="5" borderId="0" xfId="12" applyNumberFormat="1" applyFont="1" applyFill="1" applyBorder="1">
      <alignment vertical="center"/>
    </xf>
    <xf numFmtId="40" fontId="17" fillId="4" borderId="13" xfId="2" applyNumberFormat="1" applyFont="1" applyFill="1" applyBorder="1" applyAlignment="1">
      <alignment horizontal="right" vertical="center" shrinkToFit="1"/>
    </xf>
    <xf numFmtId="0" fontId="0" fillId="2" borderId="0" xfId="0" applyFill="1" applyBorder="1" applyAlignment="1">
      <alignment horizontal="right" vertical="center"/>
    </xf>
    <xf numFmtId="0" fontId="0" fillId="3" borderId="11" xfId="0" applyFill="1" applyBorder="1">
      <alignment vertical="center"/>
    </xf>
    <xf numFmtId="0" fontId="0" fillId="3" borderId="0" xfId="0" applyFill="1" applyBorder="1">
      <alignment vertical="center"/>
    </xf>
    <xf numFmtId="0" fontId="0" fillId="3" borderId="12" xfId="0" applyFill="1" applyBorder="1">
      <alignment vertical="center"/>
    </xf>
    <xf numFmtId="0" fontId="0" fillId="5" borderId="0" xfId="0" applyFill="1" applyAlignment="1">
      <alignment horizontal="right" vertical="center"/>
    </xf>
    <xf numFmtId="0" fontId="0" fillId="5" borderId="0" xfId="0" applyFill="1" applyBorder="1" applyAlignment="1">
      <alignment horizontal="right" vertical="center"/>
    </xf>
    <xf numFmtId="0" fontId="0" fillId="5" borderId="0" xfId="0" applyFill="1">
      <alignment vertical="center"/>
    </xf>
    <xf numFmtId="0" fontId="0" fillId="3" borderId="0" xfId="0" applyFill="1" applyBorder="1" applyAlignment="1">
      <alignment horizontal="right" vertical="center"/>
    </xf>
    <xf numFmtId="0" fontId="0" fillId="2" borderId="14" xfId="0" applyFill="1" applyBorder="1">
      <alignment vertical="center"/>
    </xf>
    <xf numFmtId="0" fontId="0" fillId="2" borderId="15" xfId="0" applyFill="1" applyBorder="1">
      <alignment vertical="center"/>
    </xf>
    <xf numFmtId="0" fontId="0" fillId="2" borderId="15" xfId="0" applyFill="1" applyBorder="1" applyAlignment="1">
      <alignment horizontal="right" vertical="center"/>
    </xf>
    <xf numFmtId="0" fontId="0" fillId="2" borderId="16" xfId="0" applyFill="1" applyBorder="1">
      <alignment vertical="center"/>
    </xf>
    <xf numFmtId="0" fontId="0" fillId="3" borderId="0" xfId="0" applyFill="1" applyBorder="1" applyAlignment="1">
      <alignment vertical="center"/>
    </xf>
    <xf numFmtId="0" fontId="0" fillId="5" borderId="14" xfId="0" applyFill="1" applyBorder="1">
      <alignment vertical="center"/>
    </xf>
    <xf numFmtId="0" fontId="0" fillId="5" borderId="15" xfId="0" applyFill="1" applyBorder="1">
      <alignment vertical="center"/>
    </xf>
    <xf numFmtId="0" fontId="0" fillId="5" borderId="15" xfId="0" applyFill="1" applyBorder="1" applyAlignment="1">
      <alignment horizontal="right" vertical="center"/>
    </xf>
    <xf numFmtId="0" fontId="0" fillId="5" borderId="16" xfId="0" applyFill="1" applyBorder="1">
      <alignment vertical="center"/>
    </xf>
    <xf numFmtId="40" fontId="17" fillId="2" borderId="1" xfId="2" applyNumberFormat="1" applyFont="1" applyFill="1" applyBorder="1" applyAlignment="1">
      <alignment horizontal="right" vertical="center" shrinkToFit="1"/>
    </xf>
    <xf numFmtId="0" fontId="0" fillId="3" borderId="14" xfId="0" applyFill="1" applyBorder="1">
      <alignment vertical="center"/>
    </xf>
    <xf numFmtId="0" fontId="0" fillId="3" borderId="15" xfId="0" applyFill="1" applyBorder="1" applyAlignment="1">
      <alignment horizontal="left" vertical="center"/>
    </xf>
    <xf numFmtId="0" fontId="0" fillId="3" borderId="15" xfId="0" applyFill="1" applyBorder="1">
      <alignment vertical="center"/>
    </xf>
    <xf numFmtId="0" fontId="0" fillId="3" borderId="15" xfId="0" applyFill="1" applyBorder="1" applyAlignment="1">
      <alignment horizontal="right" vertical="center"/>
    </xf>
    <xf numFmtId="0" fontId="0" fillId="3" borderId="16" xfId="0" applyFill="1" applyBorder="1">
      <alignment vertical="center"/>
    </xf>
    <xf numFmtId="0" fontId="27" fillId="0" borderId="0" xfId="0" applyFont="1">
      <alignment vertical="center"/>
    </xf>
    <xf numFmtId="10" fontId="17" fillId="0" borderId="0" xfId="12" applyNumberFormat="1" applyFont="1" applyAlignment="1">
      <alignment horizontal="center" vertical="center"/>
    </xf>
    <xf numFmtId="0" fontId="0" fillId="2" borderId="1" xfId="0" applyFill="1" applyBorder="1">
      <alignment vertical="center"/>
    </xf>
    <xf numFmtId="0" fontId="0" fillId="0" borderId="13" xfId="0" applyBorder="1">
      <alignment vertical="center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 vertical="center" shrinkToFit="1"/>
    </xf>
    <xf numFmtId="0" fontId="10" fillId="0" borderId="1" xfId="0" applyFont="1" applyBorder="1" applyAlignment="1">
      <alignment vertical="center" wrapText="1"/>
    </xf>
    <xf numFmtId="0" fontId="10" fillId="0" borderId="1" xfId="8" applyFont="1" applyBorder="1" applyAlignment="1">
      <alignment vertical="center" wrapText="1" shrinkToFit="1"/>
    </xf>
    <xf numFmtId="0" fontId="17" fillId="0" borderId="6" xfId="8" applyFont="1" applyBorder="1" applyAlignment="1">
      <alignment horizontal="center" vertical="center"/>
    </xf>
    <xf numFmtId="0" fontId="17" fillId="0" borderId="7" xfId="8" applyFont="1" applyBorder="1" applyAlignment="1">
      <alignment horizontal="center" vertical="center"/>
    </xf>
    <xf numFmtId="0" fontId="17" fillId="0" borderId="8" xfId="8" applyFont="1" applyBorder="1" applyAlignment="1">
      <alignment horizontal="center" vertical="center"/>
    </xf>
    <xf numFmtId="0" fontId="10" fillId="0" borderId="4" xfId="8" applyFont="1" applyBorder="1" applyAlignment="1">
      <alignment vertical="center" wrapText="1" shrinkToFit="1"/>
    </xf>
    <xf numFmtId="0" fontId="10" fillId="0" borderId="5" xfId="8" applyFont="1" applyBorder="1" applyAlignment="1">
      <alignment vertical="center" wrapText="1" shrinkToFit="1"/>
    </xf>
    <xf numFmtId="0" fontId="10" fillId="0" borderId="2" xfId="8" applyFont="1" applyBorder="1" applyAlignment="1">
      <alignment vertical="center" wrapText="1" shrinkToFit="1"/>
    </xf>
    <xf numFmtId="0" fontId="10" fillId="0" borderId="1" xfId="8" applyFont="1" applyBorder="1" applyAlignment="1">
      <alignment horizontal="center" vertical="center"/>
    </xf>
    <xf numFmtId="0" fontId="10" fillId="0" borderId="6" xfId="8" applyFont="1" applyBorder="1" applyAlignment="1">
      <alignment horizontal="center" vertical="center"/>
    </xf>
    <xf numFmtId="0" fontId="10" fillId="0" borderId="7" xfId="8" applyFont="1" applyBorder="1" applyAlignment="1">
      <alignment horizontal="center" vertical="center"/>
    </xf>
    <xf numFmtId="0" fontId="10" fillId="0" borderId="8" xfId="8" applyFont="1" applyBorder="1" applyAlignment="1">
      <alignment horizontal="center" vertical="center"/>
    </xf>
    <xf numFmtId="0" fontId="10" fillId="0" borderId="1" xfId="8" applyFont="1" applyBorder="1" applyAlignment="1">
      <alignment vertical="center" shrinkToFit="1"/>
    </xf>
    <xf numFmtId="0" fontId="10" fillId="0" borderId="1" xfId="8" applyFont="1" applyBorder="1" applyAlignment="1">
      <alignment vertical="center" wrapText="1"/>
    </xf>
    <xf numFmtId="0" fontId="10" fillId="0" borderId="4" xfId="8" applyFont="1" applyBorder="1" applyAlignment="1">
      <alignment horizontal="center" vertical="center" shrinkToFit="1"/>
    </xf>
    <xf numFmtId="0" fontId="10" fillId="0" borderId="2" xfId="8" applyFont="1" applyBorder="1" applyAlignment="1">
      <alignment horizontal="center" vertical="center" shrinkToFit="1"/>
    </xf>
    <xf numFmtId="0" fontId="24" fillId="2" borderId="4" xfId="8" applyFont="1" applyFill="1" applyBorder="1" applyAlignment="1">
      <alignment horizontal="center" vertical="center" wrapText="1"/>
    </xf>
    <xf numFmtId="0" fontId="24" fillId="2" borderId="2" xfId="8" applyFont="1" applyFill="1" applyBorder="1" applyAlignment="1">
      <alignment horizontal="center" vertical="center" wrapText="1"/>
    </xf>
    <xf numFmtId="38" fontId="10" fillId="0" borderId="1" xfId="4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vertical="center" wrapText="1" shrinkToFit="1"/>
    </xf>
    <xf numFmtId="0" fontId="6" fillId="0" borderId="4" xfId="0" applyFont="1" applyBorder="1" applyAlignment="1">
      <alignment vertical="center" wrapText="1" shrinkToFit="1"/>
    </xf>
    <xf numFmtId="0" fontId="6" fillId="0" borderId="5" xfId="0" applyFont="1" applyBorder="1" applyAlignment="1">
      <alignment vertical="center" wrapText="1" shrinkToFit="1"/>
    </xf>
    <xf numFmtId="0" fontId="6" fillId="0" borderId="2" xfId="0" applyFont="1" applyBorder="1" applyAlignment="1">
      <alignment vertical="center" wrapText="1" shrinkToFit="1"/>
    </xf>
    <xf numFmtId="0" fontId="22" fillId="0" borderId="4" xfId="0" applyFont="1" applyBorder="1" applyAlignment="1">
      <alignment vertical="center" wrapText="1" shrinkToFit="1"/>
    </xf>
    <xf numFmtId="0" fontId="22" fillId="0" borderId="5" xfId="0" applyFont="1" applyBorder="1" applyAlignment="1">
      <alignment vertical="center" wrapText="1" shrinkToFit="1"/>
    </xf>
    <xf numFmtId="0" fontId="22" fillId="0" borderId="2" xfId="0" applyFont="1" applyBorder="1" applyAlignment="1">
      <alignment vertical="center" wrapText="1" shrinkToFit="1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</cellXfs>
  <cellStyles count="13">
    <cellStyle name="パーセント" xfId="12" builtinId="5"/>
    <cellStyle name="パーセント 2" xfId="1"/>
    <cellStyle name="桁区切り" xfId="2" builtinId="6"/>
    <cellStyle name="桁区切り 2" xfId="3"/>
    <cellStyle name="桁区切り 2 2" xfId="4"/>
    <cellStyle name="標準" xfId="0" builtinId="0"/>
    <cellStyle name="標準 2" xfId="5"/>
    <cellStyle name="標準 2 2" xfId="6"/>
    <cellStyle name="標準 2 3" xfId="7"/>
    <cellStyle name="標準 2 4" xfId="8"/>
    <cellStyle name="標準 3" xfId="9"/>
    <cellStyle name="標準 3 2" xfId="10"/>
    <cellStyle name="標準 4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472327</xdr:colOff>
      <xdr:row>1</xdr:row>
      <xdr:rowOff>112056</xdr:rowOff>
    </xdr:from>
    <xdr:to>
      <xdr:col>18</xdr:col>
      <xdr:colOff>89646</xdr:colOff>
      <xdr:row>3</xdr:row>
      <xdr:rowOff>179294</xdr:rowOff>
    </xdr:to>
    <xdr:sp macro="" textlink="">
      <xdr:nvSpPr>
        <xdr:cNvPr id="2" name="AutoShape 30"/>
        <xdr:cNvSpPr>
          <a:spLocks noChangeArrowheads="1"/>
        </xdr:cNvSpPr>
      </xdr:nvSpPr>
      <xdr:spPr bwMode="gray">
        <a:xfrm>
          <a:off x="5082427" y="607356"/>
          <a:ext cx="4541744" cy="667313"/>
        </a:xfrm>
        <a:prstGeom prst="rightArrow">
          <a:avLst>
            <a:gd name="adj1" fmla="val 50000"/>
            <a:gd name="adj2" fmla="val 34583"/>
          </a:avLst>
        </a:prstGeom>
        <a:solidFill>
          <a:schemeClr val="accent5"/>
        </a:solidFill>
        <a:ln w="6350" algn="ctr">
          <a:solidFill>
            <a:schemeClr val="accent5"/>
          </a:solidFill>
          <a:miter lim="800000"/>
          <a:headEnd/>
          <a:tailEnd/>
        </a:ln>
      </xdr:spPr>
      <xdr:txBody>
        <a:bodyPr wrap="square" tIns="91440" bIns="9144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1900"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29768" algn="l" rtl="0" fontAlgn="base">
            <a:spcBef>
              <a:spcPct val="0"/>
            </a:spcBef>
            <a:spcAft>
              <a:spcPct val="0"/>
            </a:spcAft>
            <a:defRPr sz="1900"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859536" algn="l" rtl="0" fontAlgn="base">
            <a:spcBef>
              <a:spcPct val="0"/>
            </a:spcBef>
            <a:spcAft>
              <a:spcPct val="0"/>
            </a:spcAft>
            <a:defRPr sz="1900"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289304" algn="l" rtl="0" fontAlgn="base">
            <a:spcBef>
              <a:spcPct val="0"/>
            </a:spcBef>
            <a:spcAft>
              <a:spcPct val="0"/>
            </a:spcAft>
            <a:defRPr sz="1900"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719072" algn="l" rtl="0" fontAlgn="base">
            <a:spcBef>
              <a:spcPct val="0"/>
            </a:spcBef>
            <a:spcAft>
              <a:spcPct val="0"/>
            </a:spcAft>
            <a:defRPr sz="1900"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148840" algn="l" defTabSz="859536" rtl="0" eaLnBrk="1" latinLnBrk="0" hangingPunct="1">
            <a:defRPr sz="1900"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578608" algn="l" defTabSz="859536" rtl="0" eaLnBrk="1" latinLnBrk="0" hangingPunct="1">
            <a:defRPr sz="1900"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008376" algn="l" defTabSz="859536" rtl="0" eaLnBrk="1" latinLnBrk="0" hangingPunct="1">
            <a:defRPr sz="1900"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438144" algn="l" defTabSz="859536" rtl="0" eaLnBrk="1" latinLnBrk="0" hangingPunct="1">
            <a:defRPr sz="1900"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 algn="ctr" eaLnBrk="0" hangingPunct="0">
            <a:lnSpc>
              <a:spcPct val="106000"/>
            </a:lnSpc>
          </a:pPr>
          <a:r>
            <a:rPr kumimoji="0" lang="en-US" altLang="ja-JP" sz="1600"/>
            <a:t>Technology</a:t>
          </a:r>
          <a:r>
            <a:rPr kumimoji="0" lang="en-US" altLang="ja-JP" sz="1600" baseline="0"/>
            <a:t> Introduction</a:t>
          </a:r>
          <a:endParaRPr kumimoji="0" lang="ja-JP" altLang="en-US" sz="1600"/>
        </a:p>
      </xdr:txBody>
    </xdr:sp>
    <xdr:clientData/>
  </xdr:twoCellAnchor>
  <xdr:twoCellAnchor>
    <xdr:from>
      <xdr:col>17</xdr:col>
      <xdr:colOff>82925</xdr:colOff>
      <xdr:row>5</xdr:row>
      <xdr:rowOff>89647</xdr:rowOff>
    </xdr:from>
    <xdr:to>
      <xdr:col>19</xdr:col>
      <xdr:colOff>41413</xdr:colOff>
      <xdr:row>5</xdr:row>
      <xdr:rowOff>223630</xdr:rowOff>
    </xdr:to>
    <xdr:sp macro="" textlink="">
      <xdr:nvSpPr>
        <xdr:cNvPr id="3" name="正方形/長方形 2"/>
        <xdr:cNvSpPr/>
      </xdr:nvSpPr>
      <xdr:spPr>
        <a:xfrm>
          <a:off x="9512675" y="1632697"/>
          <a:ext cx="539513" cy="133983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56030</xdr:colOff>
      <xdr:row>5</xdr:row>
      <xdr:rowOff>208429</xdr:rowOff>
    </xdr:from>
    <xdr:to>
      <xdr:col>10</xdr:col>
      <xdr:colOff>22412</xdr:colOff>
      <xdr:row>6</xdr:row>
      <xdr:rowOff>73959</xdr:rowOff>
    </xdr:to>
    <xdr:sp macro="" textlink="">
      <xdr:nvSpPr>
        <xdr:cNvPr id="4" name="正方形/長方形 3"/>
        <xdr:cNvSpPr/>
      </xdr:nvSpPr>
      <xdr:spPr>
        <a:xfrm>
          <a:off x="4561355" y="1751479"/>
          <a:ext cx="547407" cy="12270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78443</xdr:colOff>
      <xdr:row>6</xdr:row>
      <xdr:rowOff>29135</xdr:rowOff>
    </xdr:from>
    <xdr:to>
      <xdr:col>19</xdr:col>
      <xdr:colOff>44825</xdr:colOff>
      <xdr:row>6</xdr:row>
      <xdr:rowOff>152400</xdr:rowOff>
    </xdr:to>
    <xdr:sp macro="" textlink="">
      <xdr:nvSpPr>
        <xdr:cNvPr id="5" name="正方形/長方形 4"/>
        <xdr:cNvSpPr/>
      </xdr:nvSpPr>
      <xdr:spPr>
        <a:xfrm>
          <a:off x="9508193" y="1829360"/>
          <a:ext cx="547407" cy="12326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239806</xdr:colOff>
      <xdr:row>11</xdr:row>
      <xdr:rowOff>78441</xdr:rowOff>
    </xdr:from>
    <xdr:to>
      <xdr:col>12</xdr:col>
      <xdr:colOff>116542</xdr:colOff>
      <xdr:row>13</xdr:row>
      <xdr:rowOff>123265</xdr:rowOff>
    </xdr:to>
    <xdr:sp macro="" textlink="">
      <xdr:nvSpPr>
        <xdr:cNvPr id="6" name="上矢印 5"/>
        <xdr:cNvSpPr/>
      </xdr:nvSpPr>
      <xdr:spPr>
        <a:xfrm>
          <a:off x="5440456" y="2869266"/>
          <a:ext cx="562536" cy="406774"/>
        </a:xfrm>
        <a:prstGeom prst="upArrow">
          <a:avLst/>
        </a:prstGeom>
        <a:solidFill>
          <a:schemeClr val="accent2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21</xdr:col>
      <xdr:colOff>475130</xdr:colOff>
      <xdr:row>9</xdr:row>
      <xdr:rowOff>33617</xdr:rowOff>
    </xdr:from>
    <xdr:to>
      <xdr:col>23</xdr:col>
      <xdr:colOff>273425</xdr:colOff>
      <xdr:row>13</xdr:row>
      <xdr:rowOff>134470</xdr:rowOff>
    </xdr:to>
    <xdr:sp macro="" textlink="">
      <xdr:nvSpPr>
        <xdr:cNvPr id="7" name="爆発 2 6"/>
        <xdr:cNvSpPr/>
      </xdr:nvSpPr>
      <xdr:spPr>
        <a:xfrm>
          <a:off x="11286005" y="2414867"/>
          <a:ext cx="1369920" cy="872378"/>
        </a:xfrm>
        <a:prstGeom prst="irregularSeal2">
          <a:avLst/>
        </a:prstGeom>
        <a:solidFill>
          <a:srgbClr val="FFC000">
            <a:alpha val="25000"/>
          </a:srgbClr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470648</xdr:colOff>
      <xdr:row>9</xdr:row>
      <xdr:rowOff>40342</xdr:rowOff>
    </xdr:from>
    <xdr:to>
      <xdr:col>27</xdr:col>
      <xdr:colOff>168089</xdr:colOff>
      <xdr:row>13</xdr:row>
      <xdr:rowOff>141195</xdr:rowOff>
    </xdr:to>
    <xdr:sp macro="" textlink="">
      <xdr:nvSpPr>
        <xdr:cNvPr id="8" name="爆発 2 7"/>
        <xdr:cNvSpPr/>
      </xdr:nvSpPr>
      <xdr:spPr>
        <a:xfrm>
          <a:off x="13538948" y="2421592"/>
          <a:ext cx="1373841" cy="872378"/>
        </a:xfrm>
        <a:prstGeom prst="irregularSeal2">
          <a:avLst/>
        </a:prstGeom>
        <a:solidFill>
          <a:srgbClr val="FFC000">
            <a:alpha val="25000"/>
          </a:srgbClr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582706</xdr:colOff>
      <xdr:row>15</xdr:row>
      <xdr:rowOff>112059</xdr:rowOff>
    </xdr:from>
    <xdr:to>
      <xdr:col>14</xdr:col>
      <xdr:colOff>392206</xdr:colOff>
      <xdr:row>15</xdr:row>
      <xdr:rowOff>112059</xdr:rowOff>
    </xdr:to>
    <xdr:cxnSp macro="">
      <xdr:nvCxnSpPr>
        <xdr:cNvPr id="9" name="直線矢印コネクタ 8"/>
        <xdr:cNvCxnSpPr/>
      </xdr:nvCxnSpPr>
      <xdr:spPr>
        <a:xfrm>
          <a:off x="7107331" y="3636309"/>
          <a:ext cx="69532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Tohmatsu Proposal template20140601">
      <a:dk1>
        <a:sysClr val="windowText" lastClr="000000"/>
      </a:dk1>
      <a:lt1>
        <a:sysClr val="window" lastClr="FFFFFF"/>
      </a:lt1>
      <a:dk2>
        <a:srgbClr val="313131"/>
      </a:dk2>
      <a:lt2>
        <a:srgbClr val="FFFFFF"/>
      </a:lt2>
      <a:accent1>
        <a:srgbClr val="002776"/>
      </a:accent1>
      <a:accent2>
        <a:srgbClr val="81BC00"/>
      </a:accent2>
      <a:accent3>
        <a:srgbClr val="00A1DE"/>
      </a:accent3>
      <a:accent4>
        <a:srgbClr val="3C8A2E"/>
      </a:accent4>
      <a:accent5>
        <a:srgbClr val="72C7E7"/>
      </a:accent5>
      <a:accent6>
        <a:srgbClr val="BDD203"/>
      </a:accent6>
      <a:hlink>
        <a:srgbClr val="00A1DE"/>
      </a:hlink>
      <a:folHlink>
        <a:srgbClr val="72C7E7"/>
      </a:folHlink>
    </a:clrScheme>
    <a:fontScheme name="ユーザー定義 9">
      <a:majorFont>
        <a:latin typeface="Arial"/>
        <a:ea typeface="ＭＳ Ｐゴシック"/>
        <a:cs typeface=""/>
      </a:majorFont>
      <a:minorFont>
        <a:latin typeface="Arial"/>
        <a:ea typeface="ＭＳ Ｐゴシック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</a:spPr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B1:N57"/>
  <sheetViews>
    <sheetView workbookViewId="0"/>
  </sheetViews>
  <sheetFormatPr defaultRowHeight="14.25"/>
  <cols>
    <col min="1" max="1" width="3.125" style="3" customWidth="1"/>
    <col min="2" max="2" width="10.875" style="3" customWidth="1"/>
    <col min="3" max="3" width="4.625" style="3" hidden="1" customWidth="1"/>
    <col min="4" max="4" width="63.25" style="3" customWidth="1"/>
    <col min="5" max="5" width="0" style="3" hidden="1" customWidth="1"/>
    <col min="6" max="6" width="12.625" style="3" customWidth="1"/>
    <col min="7" max="8" width="11.875" style="3" customWidth="1"/>
    <col min="9" max="14" width="17.625" style="3" customWidth="1"/>
    <col min="15" max="15" width="4.875" style="3" customWidth="1"/>
    <col min="16" max="16384" width="9" style="3"/>
  </cols>
  <sheetData>
    <row r="1" spans="2:14" ht="30.75" customHeight="1">
      <c r="B1" s="2" t="s">
        <v>124</v>
      </c>
    </row>
    <row r="2" spans="2:14" ht="30.75" customHeight="1">
      <c r="B2" s="4" t="s">
        <v>125</v>
      </c>
      <c r="F2" s="5"/>
      <c r="G2" s="4" t="s">
        <v>126</v>
      </c>
    </row>
    <row r="3" spans="2:14" ht="24.75" customHeight="1">
      <c r="B3" s="4" t="s">
        <v>127</v>
      </c>
      <c r="F3" s="5"/>
      <c r="G3" s="4" t="s">
        <v>128</v>
      </c>
    </row>
    <row r="4" spans="2:14" ht="21">
      <c r="I4" s="104" t="s">
        <v>129</v>
      </c>
      <c r="J4" s="104"/>
      <c r="K4" s="104"/>
      <c r="L4" s="105" t="s">
        <v>130</v>
      </c>
      <c r="M4" s="106"/>
      <c r="N4" s="107"/>
    </row>
    <row r="5" spans="2:14" ht="18" customHeight="1">
      <c r="B5" s="108" t="s">
        <v>131</v>
      </c>
      <c r="C5" s="108"/>
      <c r="D5" s="108"/>
      <c r="E5" s="109" t="s">
        <v>132</v>
      </c>
      <c r="F5" s="110" t="s">
        <v>133</v>
      </c>
      <c r="G5" s="112" t="s">
        <v>134</v>
      </c>
      <c r="H5" s="112" t="s">
        <v>135</v>
      </c>
      <c r="I5" s="6" t="s">
        <v>136</v>
      </c>
      <c r="J5" s="6" t="s">
        <v>0</v>
      </c>
      <c r="K5" s="6" t="s">
        <v>137</v>
      </c>
      <c r="L5" s="6" t="s">
        <v>136</v>
      </c>
      <c r="M5" s="6" t="s">
        <v>0</v>
      </c>
      <c r="N5" s="6" t="s">
        <v>137</v>
      </c>
    </row>
    <row r="6" spans="2:14" ht="21">
      <c r="B6" s="108"/>
      <c r="C6" s="108"/>
      <c r="D6" s="108"/>
      <c r="E6" s="109"/>
      <c r="F6" s="111"/>
      <c r="G6" s="113"/>
      <c r="H6" s="113"/>
      <c r="I6" s="114" t="s">
        <v>138</v>
      </c>
      <c r="J6" s="114"/>
      <c r="K6" s="114"/>
      <c r="L6" s="114" t="s">
        <v>139</v>
      </c>
      <c r="M6" s="114"/>
      <c r="N6" s="114"/>
    </row>
    <row r="7" spans="2:14" ht="27" customHeight="1">
      <c r="B7" s="101" t="s">
        <v>140</v>
      </c>
      <c r="C7" s="12">
        <v>1</v>
      </c>
      <c r="D7" s="32" t="s">
        <v>141</v>
      </c>
      <c r="E7" s="8" t="s">
        <v>1</v>
      </c>
      <c r="F7" s="7" t="s">
        <v>142</v>
      </c>
      <c r="G7" s="9"/>
      <c r="H7" s="9"/>
      <c r="I7" s="34">
        <f>IFERROR($G7*Factor!G5, "-")</f>
        <v>0</v>
      </c>
      <c r="J7" s="34" t="str">
        <f>IFERROR($G7*Factor!H5, "-")</f>
        <v>-</v>
      </c>
      <c r="K7" s="34">
        <f>IFERROR($H7*Factor!I5, "-")</f>
        <v>0</v>
      </c>
      <c r="L7" s="34">
        <f>IFERROR($G7*Factor!J5, "-")</f>
        <v>0</v>
      </c>
      <c r="M7" s="34" t="str">
        <f>IFERROR($G7*Factor!K5, "-")</f>
        <v>-</v>
      </c>
      <c r="N7" s="34">
        <f>IFERROR($H7*Factor!L5, "-")</f>
        <v>0</v>
      </c>
    </row>
    <row r="8" spans="2:14" ht="27" customHeight="1">
      <c r="B8" s="102"/>
      <c r="C8" s="12">
        <v>2</v>
      </c>
      <c r="D8" s="32" t="s">
        <v>143</v>
      </c>
      <c r="E8" s="8" t="s">
        <v>144</v>
      </c>
      <c r="F8" s="7" t="s">
        <v>142</v>
      </c>
      <c r="G8" s="9"/>
      <c r="H8" s="9"/>
      <c r="I8" s="34">
        <f>IFERROR($G8*Factor!G6, "-")</f>
        <v>0</v>
      </c>
      <c r="J8" s="34" t="str">
        <f>IFERROR($G8*Factor!H6, "-")</f>
        <v>-</v>
      </c>
      <c r="K8" s="34">
        <f>IFERROR($H8*Factor!I6, "-")</f>
        <v>0</v>
      </c>
      <c r="L8" s="34">
        <f>IFERROR($G8*Factor!J6, "-")</f>
        <v>0</v>
      </c>
      <c r="M8" s="34" t="str">
        <f>IFERROR($G8*Factor!K6, "-")</f>
        <v>-</v>
      </c>
      <c r="N8" s="34">
        <f>IFERROR($H8*Factor!L6, "-")</f>
        <v>0</v>
      </c>
    </row>
    <row r="9" spans="2:14" ht="27" customHeight="1">
      <c r="B9" s="102"/>
      <c r="C9" s="12">
        <v>3</v>
      </c>
      <c r="D9" s="32" t="s">
        <v>145</v>
      </c>
      <c r="E9" s="8" t="s">
        <v>146</v>
      </c>
      <c r="F9" s="7" t="s">
        <v>142</v>
      </c>
      <c r="G9" s="9"/>
      <c r="H9" s="9"/>
      <c r="I9" s="34">
        <f>IFERROR($G9*Factor!G7, "-")</f>
        <v>0</v>
      </c>
      <c r="J9" s="34" t="str">
        <f>IFERROR($G9*Factor!H7, "-")</f>
        <v>-</v>
      </c>
      <c r="K9" s="34">
        <f>IFERROR($H9*Factor!I7, "-")</f>
        <v>0</v>
      </c>
      <c r="L9" s="34">
        <f>IFERROR($G9*Factor!J7, "-")</f>
        <v>0</v>
      </c>
      <c r="M9" s="34" t="str">
        <f>IFERROR($G9*Factor!K7, "-")</f>
        <v>-</v>
      </c>
      <c r="N9" s="34">
        <f>IFERROR($H9*Factor!L7, "-")</f>
        <v>0</v>
      </c>
    </row>
    <row r="10" spans="2:14" ht="27" customHeight="1">
      <c r="B10" s="102"/>
      <c r="C10" s="12">
        <v>4</v>
      </c>
      <c r="D10" s="32" t="s">
        <v>147</v>
      </c>
      <c r="E10" s="8" t="s">
        <v>148</v>
      </c>
      <c r="F10" s="7" t="s">
        <v>142</v>
      </c>
      <c r="G10" s="9"/>
      <c r="H10" s="9"/>
      <c r="I10" s="34">
        <f>IFERROR($G10*Factor!G8, "-")</f>
        <v>0</v>
      </c>
      <c r="J10" s="34" t="str">
        <f>IFERROR($G10*Factor!H8, "-")</f>
        <v>-</v>
      </c>
      <c r="K10" s="34">
        <f>IFERROR($H10*Factor!I8, "-")</f>
        <v>0</v>
      </c>
      <c r="L10" s="34">
        <f>IFERROR($G10*Factor!J8, "-")</f>
        <v>0</v>
      </c>
      <c r="M10" s="34" t="str">
        <f>IFERROR($G10*Factor!K8, "-")</f>
        <v>-</v>
      </c>
      <c r="N10" s="34">
        <f>IFERROR($H10*Factor!L8, "-")</f>
        <v>0</v>
      </c>
    </row>
    <row r="11" spans="2:14" ht="27" customHeight="1">
      <c r="B11" s="102"/>
      <c r="C11" s="12"/>
      <c r="D11" s="32" t="s">
        <v>149</v>
      </c>
      <c r="E11" s="8"/>
      <c r="F11" s="7" t="s">
        <v>142</v>
      </c>
      <c r="G11" s="9"/>
      <c r="H11" s="9"/>
      <c r="I11" s="34">
        <f>IFERROR($G11*Factor!G9, "-")</f>
        <v>0</v>
      </c>
      <c r="J11" s="34" t="str">
        <f>IFERROR($G11*Factor!H9, "-")</f>
        <v>-</v>
      </c>
      <c r="K11" s="34">
        <f>IFERROR($H11*Factor!I9, "-")</f>
        <v>0</v>
      </c>
      <c r="L11" s="34">
        <f>IFERROR($G11*Factor!J9, "-")</f>
        <v>0</v>
      </c>
      <c r="M11" s="34" t="str">
        <f>IFERROR($G11*Factor!K9, "-")</f>
        <v>-</v>
      </c>
      <c r="N11" s="34">
        <f>IFERROR($H11*Factor!L9, "-")</f>
        <v>0</v>
      </c>
    </row>
    <row r="12" spans="2:14" ht="27" customHeight="1">
      <c r="B12" s="103"/>
      <c r="C12" s="12"/>
      <c r="D12" s="32" t="s">
        <v>150</v>
      </c>
      <c r="E12" s="8"/>
      <c r="F12" s="7" t="s">
        <v>142</v>
      </c>
      <c r="G12" s="9"/>
      <c r="H12" s="9"/>
      <c r="I12" s="34">
        <f>IFERROR($G12*Factor!G10, "-")</f>
        <v>0</v>
      </c>
      <c r="J12" s="34" t="str">
        <f>IFERROR($G12*Factor!H10, "-")</f>
        <v>-</v>
      </c>
      <c r="K12" s="34">
        <f>IFERROR($H12*Factor!I10, "-")</f>
        <v>0</v>
      </c>
      <c r="L12" s="34">
        <f>IFERROR($G12*Factor!J10, "-")</f>
        <v>0</v>
      </c>
      <c r="M12" s="34" t="str">
        <f>IFERROR($G12*Factor!K10, "-")</f>
        <v>-</v>
      </c>
      <c r="N12" s="34">
        <f>IFERROR($H12*Factor!L10, "-")</f>
        <v>0</v>
      </c>
    </row>
    <row r="13" spans="2:14" ht="27" customHeight="1">
      <c r="B13" s="97" t="s">
        <v>151</v>
      </c>
      <c r="C13" s="12">
        <v>5</v>
      </c>
      <c r="D13" s="32" t="s">
        <v>152</v>
      </c>
      <c r="E13" s="8" t="s">
        <v>34</v>
      </c>
      <c r="F13" s="7" t="s">
        <v>153</v>
      </c>
      <c r="G13" s="9"/>
      <c r="H13" s="9"/>
      <c r="I13" s="34">
        <f>IFERROR($G13*Factor!G11, "-")</f>
        <v>0</v>
      </c>
      <c r="J13" s="34" t="str">
        <f>IFERROR($G13*Factor!H11, "-")</f>
        <v>-</v>
      </c>
      <c r="K13" s="34">
        <f>IFERROR($H13*Factor!I11, "-")</f>
        <v>0</v>
      </c>
      <c r="L13" s="34">
        <f>IFERROR($G13*Factor!J11, "-")</f>
        <v>0</v>
      </c>
      <c r="M13" s="34" t="str">
        <f>IFERROR($G13*Factor!K11, "-")</f>
        <v>-</v>
      </c>
      <c r="N13" s="34">
        <f>IFERROR($H13*Factor!L11, "-")</f>
        <v>0</v>
      </c>
    </row>
    <row r="14" spans="2:14" ht="27" customHeight="1">
      <c r="B14" s="97"/>
      <c r="C14" s="12">
        <v>6</v>
      </c>
      <c r="D14" s="32" t="s">
        <v>154</v>
      </c>
      <c r="E14" s="8" t="s">
        <v>35</v>
      </c>
      <c r="F14" s="7" t="s">
        <v>153</v>
      </c>
      <c r="G14" s="9"/>
      <c r="H14" s="9"/>
      <c r="I14" s="34">
        <f>IFERROR($G14*Factor!G12, "-")</f>
        <v>0</v>
      </c>
      <c r="J14" s="34" t="str">
        <f>IFERROR($G14*Factor!H12, "-")</f>
        <v>-</v>
      </c>
      <c r="K14" s="34">
        <f>IFERROR($H14*Factor!I12, "-")</f>
        <v>0</v>
      </c>
      <c r="L14" s="34">
        <f>IFERROR($G14*Factor!J12, "-")</f>
        <v>0</v>
      </c>
      <c r="M14" s="34" t="str">
        <f>IFERROR($G14*Factor!K12, "-")</f>
        <v>-</v>
      </c>
      <c r="N14" s="34">
        <f>IFERROR($H14*Factor!L12, "-")</f>
        <v>0</v>
      </c>
    </row>
    <row r="15" spans="2:14" ht="27" customHeight="1">
      <c r="B15" s="97"/>
      <c r="C15" s="12">
        <v>7</v>
      </c>
      <c r="D15" s="32" t="s">
        <v>155</v>
      </c>
      <c r="E15" s="8" t="s">
        <v>2</v>
      </c>
      <c r="F15" s="7" t="s">
        <v>153</v>
      </c>
      <c r="G15" s="9"/>
      <c r="H15" s="9"/>
      <c r="I15" s="34">
        <f>IFERROR($G15*Factor!G13, "-")</f>
        <v>0</v>
      </c>
      <c r="J15" s="34" t="str">
        <f>IFERROR($G15*Factor!H13, "-")</f>
        <v>-</v>
      </c>
      <c r="K15" s="34">
        <f>IFERROR($H15*Factor!I13, "-")</f>
        <v>0</v>
      </c>
      <c r="L15" s="34">
        <f>IFERROR($G15*Factor!J13, "-")</f>
        <v>0</v>
      </c>
      <c r="M15" s="34" t="str">
        <f>IFERROR($G15*Factor!K13, "-")</f>
        <v>-</v>
      </c>
      <c r="N15" s="34">
        <f>IFERROR($H15*Factor!L13, "-")</f>
        <v>0</v>
      </c>
    </row>
    <row r="16" spans="2:14" ht="27" customHeight="1">
      <c r="B16" s="97"/>
      <c r="C16" s="12">
        <v>8</v>
      </c>
      <c r="D16" s="32" t="s">
        <v>156</v>
      </c>
      <c r="E16" s="8" t="s">
        <v>3</v>
      </c>
      <c r="F16" s="7" t="s">
        <v>157</v>
      </c>
      <c r="G16" s="9"/>
      <c r="H16" s="9"/>
      <c r="I16" s="34">
        <f>IFERROR($G16*Factor!G14, "-")</f>
        <v>0</v>
      </c>
      <c r="J16" s="34" t="str">
        <f>IFERROR($G16*Factor!H14, "-")</f>
        <v>-</v>
      </c>
      <c r="K16" s="34">
        <f>IFERROR($H16*Factor!I14, "-")</f>
        <v>0</v>
      </c>
      <c r="L16" s="34">
        <f>IFERROR($G16*Factor!J14, "-")</f>
        <v>0</v>
      </c>
      <c r="M16" s="34" t="str">
        <f>IFERROR($G16*Factor!K14, "-")</f>
        <v>-</v>
      </c>
      <c r="N16" s="34">
        <f>IFERROR($H16*Factor!L14, "-")</f>
        <v>0</v>
      </c>
    </row>
    <row r="17" spans="2:14" ht="27" customHeight="1">
      <c r="B17" s="101" t="s">
        <v>158</v>
      </c>
      <c r="C17" s="12">
        <v>9</v>
      </c>
      <c r="D17" s="32" t="s">
        <v>159</v>
      </c>
      <c r="E17" s="8" t="s">
        <v>37</v>
      </c>
      <c r="F17" s="7" t="s">
        <v>160</v>
      </c>
      <c r="G17" s="9"/>
      <c r="H17" s="9"/>
      <c r="I17" s="34">
        <f>IFERROR($G17*Factor!G15, "-")</f>
        <v>0</v>
      </c>
      <c r="J17" s="34" t="str">
        <f>IFERROR($G17*Factor!H15, "-")</f>
        <v>-</v>
      </c>
      <c r="K17" s="34">
        <f>IFERROR($H17*Factor!I15, "-")</f>
        <v>0</v>
      </c>
      <c r="L17" s="34">
        <f>IFERROR($G17*Factor!J15, "-")</f>
        <v>0</v>
      </c>
      <c r="M17" s="34" t="str">
        <f>IFERROR($G17*Factor!K15, "-")</f>
        <v>-</v>
      </c>
      <c r="N17" s="34">
        <f>IFERROR($H17*Factor!L15, "-")</f>
        <v>0</v>
      </c>
    </row>
    <row r="18" spans="2:14" ht="27" customHeight="1">
      <c r="B18" s="102"/>
      <c r="C18" s="12">
        <v>10</v>
      </c>
      <c r="D18" s="32" t="s">
        <v>161</v>
      </c>
      <c r="E18" s="8" t="s">
        <v>38</v>
      </c>
      <c r="F18" s="7" t="s">
        <v>160</v>
      </c>
      <c r="G18" s="9"/>
      <c r="H18" s="9"/>
      <c r="I18" s="34">
        <f>IFERROR($G18*Factor!G16, "-")</f>
        <v>0</v>
      </c>
      <c r="J18" s="34" t="str">
        <f>IFERROR($G18*Factor!H16, "-")</f>
        <v>-</v>
      </c>
      <c r="K18" s="34">
        <f>IFERROR($H18*Factor!I16, "-")</f>
        <v>0</v>
      </c>
      <c r="L18" s="34">
        <f>IFERROR($G18*Factor!J16, "-")</f>
        <v>0</v>
      </c>
      <c r="M18" s="34" t="str">
        <f>IFERROR($G18*Factor!K16, "-")</f>
        <v>-</v>
      </c>
      <c r="N18" s="34">
        <f>IFERROR($H18*Factor!L16, "-")</f>
        <v>0</v>
      </c>
    </row>
    <row r="19" spans="2:14" ht="27" customHeight="1">
      <c r="B19" s="102"/>
      <c r="C19" s="12">
        <v>11</v>
      </c>
      <c r="D19" s="32" t="s">
        <v>162</v>
      </c>
      <c r="E19" s="8" t="s">
        <v>39</v>
      </c>
      <c r="F19" s="7" t="s">
        <v>160</v>
      </c>
      <c r="G19" s="9"/>
      <c r="H19" s="9"/>
      <c r="I19" s="34">
        <f>IFERROR($G19*Factor!G17, "-")</f>
        <v>0</v>
      </c>
      <c r="J19" s="34" t="str">
        <f>IFERROR($G19*Factor!H17, "-")</f>
        <v>-</v>
      </c>
      <c r="K19" s="34">
        <f>IFERROR($H19*Factor!I17, "-")</f>
        <v>0</v>
      </c>
      <c r="L19" s="34">
        <f>IFERROR($G19*Factor!J17, "-")</f>
        <v>0</v>
      </c>
      <c r="M19" s="34" t="str">
        <f>IFERROR($G19*Factor!K17, "-")</f>
        <v>-</v>
      </c>
      <c r="N19" s="34">
        <f>IFERROR($H19*Factor!L17, "-")</f>
        <v>0</v>
      </c>
    </row>
    <row r="20" spans="2:14" ht="27" customHeight="1">
      <c r="B20" s="102"/>
      <c r="C20" s="12">
        <v>12</v>
      </c>
      <c r="D20" s="32" t="s">
        <v>163</v>
      </c>
      <c r="E20" s="8" t="s">
        <v>4</v>
      </c>
      <c r="F20" s="7" t="s">
        <v>160</v>
      </c>
      <c r="G20" s="9"/>
      <c r="H20" s="9"/>
      <c r="I20" s="34">
        <f>IFERROR($G20*Factor!G18, "-")</f>
        <v>0</v>
      </c>
      <c r="J20" s="34" t="str">
        <f>IFERROR($G20*Factor!H18, "-")</f>
        <v>-</v>
      </c>
      <c r="K20" s="34">
        <f>IFERROR($H20*Factor!I18, "-")</f>
        <v>0</v>
      </c>
      <c r="L20" s="34">
        <f>IFERROR($G20*Factor!J18, "-")</f>
        <v>0</v>
      </c>
      <c r="M20" s="34" t="str">
        <f>IFERROR($G20*Factor!K18, "-")</f>
        <v>-</v>
      </c>
      <c r="N20" s="34">
        <f>IFERROR($H20*Factor!L18, "-")</f>
        <v>0</v>
      </c>
    </row>
    <row r="21" spans="2:14" ht="27" customHeight="1">
      <c r="B21" s="102"/>
      <c r="C21" s="12">
        <v>13</v>
      </c>
      <c r="D21" s="43" t="s">
        <v>164</v>
      </c>
      <c r="E21" s="8" t="s">
        <v>5</v>
      </c>
      <c r="F21" s="7" t="s">
        <v>160</v>
      </c>
      <c r="G21" s="9"/>
      <c r="H21" s="9"/>
      <c r="I21" s="34">
        <f>IFERROR($G21*Factor!G19, "-")</f>
        <v>0</v>
      </c>
      <c r="J21" s="34">
        <f>IFERROR($G21*Factor!H19, "-")</f>
        <v>0</v>
      </c>
      <c r="K21" s="34">
        <f>IFERROR($H21*Factor!I19, "-")</f>
        <v>0</v>
      </c>
      <c r="L21" s="34">
        <f>IFERROR($G21*Factor!J19, "-")</f>
        <v>0</v>
      </c>
      <c r="M21" s="34">
        <f>IFERROR($G21*Factor!K19, "-")</f>
        <v>0</v>
      </c>
      <c r="N21" s="34">
        <f>IFERROR($H21*Factor!L19, "-")</f>
        <v>0</v>
      </c>
    </row>
    <row r="22" spans="2:14" ht="27" customHeight="1">
      <c r="B22" s="102"/>
      <c r="C22" s="12"/>
      <c r="D22" s="43" t="s">
        <v>165</v>
      </c>
      <c r="E22" s="8" t="s">
        <v>5</v>
      </c>
      <c r="F22" s="7" t="s">
        <v>160</v>
      </c>
      <c r="G22" s="9"/>
      <c r="H22" s="9"/>
      <c r="I22" s="34">
        <f>IFERROR($G22*Factor!G20, "-")</f>
        <v>0</v>
      </c>
      <c r="J22" s="34" t="str">
        <f>IFERROR($G22*Factor!H20, "-")</f>
        <v>-</v>
      </c>
      <c r="K22" s="34">
        <f>IFERROR($H22*Factor!I20, "-")</f>
        <v>0</v>
      </c>
      <c r="L22" s="34">
        <f>IFERROR($G22*Factor!J20, "-")</f>
        <v>0</v>
      </c>
      <c r="M22" s="34" t="str">
        <f>IFERROR($G22*Factor!K20, "-")</f>
        <v>-</v>
      </c>
      <c r="N22" s="34">
        <f>IFERROR($H22*Factor!L20, "-")</f>
        <v>0</v>
      </c>
    </row>
    <row r="23" spans="2:14" ht="27" customHeight="1">
      <c r="B23" s="102"/>
      <c r="C23" s="12">
        <v>14</v>
      </c>
      <c r="D23" s="43" t="s">
        <v>166</v>
      </c>
      <c r="E23" s="8" t="s">
        <v>167</v>
      </c>
      <c r="F23" s="7" t="s">
        <v>160</v>
      </c>
      <c r="G23" s="9"/>
      <c r="H23" s="9"/>
      <c r="I23" s="34">
        <f>IFERROR($G23*Factor!G21, "-")</f>
        <v>0</v>
      </c>
      <c r="J23" s="34" t="str">
        <f>IFERROR($G23*Factor!H21, "-")</f>
        <v>-</v>
      </c>
      <c r="K23" s="34">
        <f>IFERROR($H23*Factor!I21, "-")</f>
        <v>0</v>
      </c>
      <c r="L23" s="34">
        <f>IFERROR($G23*Factor!J21, "-")</f>
        <v>0</v>
      </c>
      <c r="M23" s="34" t="str">
        <f>IFERROR($G23*Factor!K21, "-")</f>
        <v>-</v>
      </c>
      <c r="N23" s="34">
        <f>IFERROR($H23*Factor!L21, "-")</f>
        <v>0</v>
      </c>
    </row>
    <row r="24" spans="2:14" ht="27" customHeight="1">
      <c r="B24" s="102"/>
      <c r="C24" s="12"/>
      <c r="D24" s="44" t="s">
        <v>168</v>
      </c>
      <c r="E24" s="13"/>
      <c r="F24" s="12" t="s">
        <v>160</v>
      </c>
      <c r="G24" s="9"/>
      <c r="H24" s="9"/>
      <c r="I24" s="34">
        <f>IFERROR($G24*Factor!G22, "-")</f>
        <v>0</v>
      </c>
      <c r="J24" s="34" t="str">
        <f>IFERROR($G24*Factor!H22, "-")</f>
        <v>-</v>
      </c>
      <c r="K24" s="34">
        <f>IFERROR($H24*Factor!I22, "-")</f>
        <v>0</v>
      </c>
      <c r="L24" s="34">
        <f>IFERROR($G24*Factor!J22, "-")</f>
        <v>0</v>
      </c>
      <c r="M24" s="34" t="str">
        <f>IFERROR($G24*Factor!K22, "-")</f>
        <v>-</v>
      </c>
      <c r="N24" s="34">
        <f>IFERROR($H24*Factor!L22, "-")</f>
        <v>0</v>
      </c>
    </row>
    <row r="25" spans="2:14" ht="27" customHeight="1">
      <c r="B25" s="102"/>
      <c r="C25" s="12"/>
      <c r="D25" s="44" t="s">
        <v>169</v>
      </c>
      <c r="E25" s="13"/>
      <c r="F25" s="12" t="s">
        <v>160</v>
      </c>
      <c r="G25" s="9"/>
      <c r="H25" s="9"/>
      <c r="I25" s="34">
        <f>IFERROR($G25*Factor!G23, "-")</f>
        <v>0</v>
      </c>
      <c r="J25" s="34" t="str">
        <f>IFERROR($G25*Factor!H23, "-")</f>
        <v>-</v>
      </c>
      <c r="K25" s="34">
        <f>IFERROR($H25*Factor!I23, "-")</f>
        <v>0</v>
      </c>
      <c r="L25" s="34">
        <f>IFERROR($G25*Factor!J23, "-")</f>
        <v>0</v>
      </c>
      <c r="M25" s="34" t="str">
        <f>IFERROR($G25*Factor!K23, "-")</f>
        <v>-</v>
      </c>
      <c r="N25" s="34">
        <f>IFERROR($H25*Factor!L23, "-")</f>
        <v>0</v>
      </c>
    </row>
    <row r="26" spans="2:14" ht="27" customHeight="1">
      <c r="B26" s="103"/>
      <c r="C26" s="12"/>
      <c r="D26" s="43" t="s">
        <v>170</v>
      </c>
      <c r="E26" s="13"/>
      <c r="F26" s="12" t="s">
        <v>160</v>
      </c>
      <c r="G26" s="9"/>
      <c r="H26" s="9"/>
      <c r="I26" s="34"/>
      <c r="J26" s="34"/>
      <c r="K26" s="34"/>
      <c r="L26" s="34"/>
      <c r="M26" s="34"/>
      <c r="N26" s="34"/>
    </row>
    <row r="27" spans="2:14" ht="27" customHeight="1">
      <c r="B27" s="101" t="s">
        <v>6</v>
      </c>
      <c r="C27" s="12">
        <v>15</v>
      </c>
      <c r="D27" s="43" t="s">
        <v>171</v>
      </c>
      <c r="E27" s="8" t="s">
        <v>40</v>
      </c>
      <c r="F27" s="7" t="s">
        <v>160</v>
      </c>
      <c r="G27" s="9"/>
      <c r="H27" s="9"/>
      <c r="I27" s="34" t="str">
        <f>IFERROR($G27*Factor!G25, "-")</f>
        <v>-</v>
      </c>
      <c r="J27" s="34" t="str">
        <f>IFERROR($G27*Factor!H25, "-")</f>
        <v>-</v>
      </c>
      <c r="K27" s="34">
        <f>IFERROR($H27*Factor!I25, "-")</f>
        <v>0</v>
      </c>
      <c r="L27" s="34">
        <f>IFERROR($G27*Factor!J25, "-")</f>
        <v>0</v>
      </c>
      <c r="M27" s="34" t="str">
        <f>IFERROR($G27*Factor!K25, "-")</f>
        <v>-</v>
      </c>
      <c r="N27" s="34">
        <f>IFERROR($H27*Factor!L25, "-")</f>
        <v>0</v>
      </c>
    </row>
    <row r="28" spans="2:14" ht="27" customHeight="1">
      <c r="B28" s="102"/>
      <c r="C28" s="12">
        <v>16</v>
      </c>
      <c r="D28" s="43" t="s">
        <v>172</v>
      </c>
      <c r="E28" s="8" t="s">
        <v>7</v>
      </c>
      <c r="F28" s="7" t="s">
        <v>173</v>
      </c>
      <c r="G28" s="9"/>
      <c r="H28" s="9"/>
      <c r="I28" s="34" t="str">
        <f>IFERROR($G28*Factor!G26, "-")</f>
        <v>-</v>
      </c>
      <c r="J28" s="34">
        <f>IFERROR($G28*Factor!H26, "-")</f>
        <v>0</v>
      </c>
      <c r="K28" s="34">
        <f>IFERROR($H28*Factor!I26, "-")</f>
        <v>0</v>
      </c>
      <c r="L28" s="34" t="str">
        <f>IFERROR($G28*Factor!J26, "-")</f>
        <v>-</v>
      </c>
      <c r="M28" s="34">
        <f>IFERROR($G28*Factor!K26, "-")</f>
        <v>0</v>
      </c>
      <c r="N28" s="34">
        <f>IFERROR($H28*Factor!L26, "-")</f>
        <v>0</v>
      </c>
    </row>
    <row r="29" spans="2:14" ht="27" customHeight="1">
      <c r="B29" s="102"/>
      <c r="C29" s="12">
        <v>17</v>
      </c>
      <c r="D29" s="43" t="s">
        <v>174</v>
      </c>
      <c r="E29" s="8" t="s">
        <v>41</v>
      </c>
      <c r="F29" s="7" t="s">
        <v>160</v>
      </c>
      <c r="G29" s="9"/>
      <c r="H29" s="9"/>
      <c r="I29" s="34" t="str">
        <f>IFERROR($G29*Factor!G27, "-")</f>
        <v>-</v>
      </c>
      <c r="J29" s="34" t="str">
        <f>IFERROR($G29*Factor!H27, "-")</f>
        <v>-</v>
      </c>
      <c r="K29" s="34">
        <f>IFERROR($H29*Factor!I27, "-")</f>
        <v>0</v>
      </c>
      <c r="L29" s="34">
        <f>IFERROR($G29*Factor!J27, "-")</f>
        <v>0</v>
      </c>
      <c r="M29" s="34" t="str">
        <f>IFERROR($G29*Factor!K27, "-")</f>
        <v>-</v>
      </c>
      <c r="N29" s="34">
        <f>IFERROR($H29*Factor!L27, "-")</f>
        <v>0</v>
      </c>
    </row>
    <row r="30" spans="2:14" ht="27" customHeight="1">
      <c r="B30" s="102"/>
      <c r="C30" s="12">
        <v>18</v>
      </c>
      <c r="D30" s="43" t="s">
        <v>175</v>
      </c>
      <c r="E30" s="8" t="s">
        <v>42</v>
      </c>
      <c r="F30" s="7" t="s">
        <v>173</v>
      </c>
      <c r="G30" s="9"/>
      <c r="H30" s="9"/>
      <c r="I30" s="34" t="str">
        <f>IFERROR($G30*Factor!G28, "-")</f>
        <v>-</v>
      </c>
      <c r="J30" s="34">
        <f>IFERROR($G30*Factor!H28, "-")</f>
        <v>0</v>
      </c>
      <c r="K30" s="34">
        <f>IFERROR($H30*Factor!I28, "-")</f>
        <v>0</v>
      </c>
      <c r="L30" s="34" t="str">
        <f>IFERROR($G30*Factor!J28, "-")</f>
        <v>-</v>
      </c>
      <c r="M30" s="34">
        <f>IFERROR($G30*Factor!K28, "-")</f>
        <v>0</v>
      </c>
      <c r="N30" s="34">
        <f>IFERROR($H30*Factor!L28, "-")</f>
        <v>0</v>
      </c>
    </row>
    <row r="31" spans="2:14" ht="27" customHeight="1">
      <c r="B31" s="102"/>
      <c r="C31" s="12">
        <v>19</v>
      </c>
      <c r="D31" s="43" t="s">
        <v>176</v>
      </c>
      <c r="E31" s="8" t="s">
        <v>177</v>
      </c>
      <c r="F31" s="7" t="s">
        <v>178</v>
      </c>
      <c r="G31" s="9"/>
      <c r="H31" s="9"/>
      <c r="I31" s="34" t="str">
        <f>IFERROR($G31*Factor!G29, "-")</f>
        <v>-</v>
      </c>
      <c r="J31" s="34">
        <f>IFERROR($G31*Factor!H29, "-")</f>
        <v>0</v>
      </c>
      <c r="K31" s="34">
        <f>IFERROR($H31*Factor!I29, "-")</f>
        <v>0</v>
      </c>
      <c r="L31" s="34" t="str">
        <f>IFERROR($G31*Factor!J29, "-")</f>
        <v>-</v>
      </c>
      <c r="M31" s="34">
        <f>IFERROR($G31*Factor!K29, "-")</f>
        <v>0</v>
      </c>
      <c r="N31" s="34">
        <f>IFERROR($H31*Factor!L29, "-")</f>
        <v>0</v>
      </c>
    </row>
    <row r="32" spans="2:14" ht="27" customHeight="1">
      <c r="B32" s="102"/>
      <c r="C32" s="12">
        <v>20</v>
      </c>
      <c r="D32" s="43" t="s">
        <v>179</v>
      </c>
      <c r="E32" s="8" t="s">
        <v>180</v>
      </c>
      <c r="F32" s="7" t="s">
        <v>178</v>
      </c>
      <c r="G32" s="9"/>
      <c r="H32" s="9"/>
      <c r="I32" s="34" t="str">
        <f>IFERROR($G32*Factor!G30, "-")</f>
        <v>-</v>
      </c>
      <c r="J32" s="34">
        <f>IFERROR($G32*Factor!H30, "-")</f>
        <v>0</v>
      </c>
      <c r="K32" s="34">
        <f>IFERROR($H32*Factor!I30, "-")</f>
        <v>0</v>
      </c>
      <c r="L32" s="34" t="str">
        <f>IFERROR($G32*Factor!J30, "-")</f>
        <v>-</v>
      </c>
      <c r="M32" s="34">
        <f>IFERROR($G32*Factor!K30, "-")</f>
        <v>0</v>
      </c>
      <c r="N32" s="34">
        <f>IFERROR($H32*Factor!L30, "-")</f>
        <v>0</v>
      </c>
    </row>
    <row r="33" spans="2:14" ht="27" customHeight="1">
      <c r="B33" s="102"/>
      <c r="C33" s="12">
        <v>21</v>
      </c>
      <c r="D33" s="43" t="s">
        <v>181</v>
      </c>
      <c r="E33" s="8" t="s">
        <v>182</v>
      </c>
      <c r="F33" s="7" t="s">
        <v>178</v>
      </c>
      <c r="G33" s="9"/>
      <c r="H33" s="9"/>
      <c r="I33" s="34" t="str">
        <f>IFERROR($G33*Factor!G31, "-")</f>
        <v>-</v>
      </c>
      <c r="J33" s="34">
        <f>IFERROR($G33*Factor!H31, "-")</f>
        <v>0</v>
      </c>
      <c r="K33" s="34">
        <f>IFERROR($H33*Factor!I31, "-")</f>
        <v>0</v>
      </c>
      <c r="L33" s="34" t="str">
        <f>IFERROR($G33*Factor!J31, "-")</f>
        <v>-</v>
      </c>
      <c r="M33" s="34">
        <f>IFERROR($G33*Factor!K31, "-")</f>
        <v>0</v>
      </c>
      <c r="N33" s="34">
        <f>IFERROR($H33*Factor!L31, "-")</f>
        <v>0</v>
      </c>
    </row>
    <row r="34" spans="2:14" ht="27" customHeight="1">
      <c r="B34" s="103"/>
      <c r="C34" s="12"/>
      <c r="D34" s="44" t="s">
        <v>183</v>
      </c>
      <c r="E34" s="8"/>
      <c r="F34" s="7" t="s">
        <v>184</v>
      </c>
      <c r="G34" s="9"/>
      <c r="H34" s="9"/>
      <c r="I34" s="34" t="str">
        <f>IFERROR($G34*Factor!G32, "-")</f>
        <v>-</v>
      </c>
      <c r="J34" s="34" t="str">
        <f>IFERROR($G34*Factor!H32, "-")</f>
        <v>-</v>
      </c>
      <c r="K34" s="34" t="str">
        <f>IFERROR($H34*Factor!I32, "-")</f>
        <v>-</v>
      </c>
      <c r="L34" s="34">
        <f>IFERROR($G34*Factor!J32, "-")</f>
        <v>0</v>
      </c>
      <c r="M34" s="34">
        <f>IFERROR($G34*Factor!K32, "-")</f>
        <v>0</v>
      </c>
      <c r="N34" s="34">
        <f>IFERROR($H34*Factor!L32, "-")</f>
        <v>0</v>
      </c>
    </row>
    <row r="35" spans="2:14" ht="27" customHeight="1">
      <c r="B35" s="97" t="s">
        <v>8</v>
      </c>
      <c r="C35" s="7">
        <v>22</v>
      </c>
      <c r="D35" s="43" t="s">
        <v>185</v>
      </c>
      <c r="E35" s="8" t="s">
        <v>9</v>
      </c>
      <c r="F35" s="7" t="s">
        <v>43</v>
      </c>
      <c r="G35" s="9"/>
      <c r="H35" s="9"/>
      <c r="I35" s="34" t="str">
        <f>IFERROR($G35*Factor!G33, "-")</f>
        <v>-</v>
      </c>
      <c r="J35" s="34">
        <f>IFERROR($G35*Factor!H33, "-")</f>
        <v>0</v>
      </c>
      <c r="K35" s="34">
        <f>IFERROR($H35*Factor!I33, "-")</f>
        <v>0</v>
      </c>
      <c r="L35" s="34" t="str">
        <f>IFERROR($G35*Factor!J33, "-")</f>
        <v>-</v>
      </c>
      <c r="M35" s="34">
        <f>IFERROR($G35*Factor!K33, "-")</f>
        <v>0</v>
      </c>
      <c r="N35" s="34">
        <f>IFERROR($H35*Factor!L33, "-")</f>
        <v>0</v>
      </c>
    </row>
    <row r="36" spans="2:14" ht="27" customHeight="1">
      <c r="B36" s="97"/>
      <c r="C36" s="7">
        <v>23</v>
      </c>
      <c r="D36" s="43" t="s">
        <v>186</v>
      </c>
      <c r="E36" s="8" t="s">
        <v>10</v>
      </c>
      <c r="F36" s="7" t="s">
        <v>173</v>
      </c>
      <c r="G36" s="9"/>
      <c r="H36" s="9"/>
      <c r="I36" s="34" t="str">
        <f>IFERROR($G36*Factor!G34, "-")</f>
        <v>-</v>
      </c>
      <c r="J36" s="34">
        <f>IFERROR($G36*Factor!H34, "-")</f>
        <v>0</v>
      </c>
      <c r="K36" s="34">
        <f>IFERROR($H36*Factor!I34, "-")</f>
        <v>0</v>
      </c>
      <c r="L36" s="34" t="str">
        <f>IFERROR($G36*Factor!J34, "-")</f>
        <v>-</v>
      </c>
      <c r="M36" s="34">
        <f>IFERROR($G36*Factor!K34, "-")</f>
        <v>0</v>
      </c>
      <c r="N36" s="34">
        <f>IFERROR($H36*Factor!L34, "-")</f>
        <v>0</v>
      </c>
    </row>
    <row r="37" spans="2:14" ht="27" customHeight="1">
      <c r="B37" s="101" t="s">
        <v>11</v>
      </c>
      <c r="C37" s="7">
        <v>24</v>
      </c>
      <c r="D37" s="43" t="s">
        <v>187</v>
      </c>
      <c r="E37" s="8" t="s">
        <v>12</v>
      </c>
      <c r="F37" s="7" t="s">
        <v>173</v>
      </c>
      <c r="G37" s="9"/>
      <c r="H37" s="9"/>
      <c r="I37" s="34" t="str">
        <f>IFERROR($G37*Factor!G35, "-")</f>
        <v>-</v>
      </c>
      <c r="J37" s="34">
        <f>IFERROR($G37*Factor!H35, "-")</f>
        <v>0</v>
      </c>
      <c r="K37" s="34">
        <f>IFERROR($H37*Factor!I35, "-")</f>
        <v>0</v>
      </c>
      <c r="L37" s="34" t="str">
        <f>IFERROR($G37*Factor!J35, "-")</f>
        <v>-</v>
      </c>
      <c r="M37" s="34">
        <f>IFERROR($G37*Factor!K35, "-")</f>
        <v>0</v>
      </c>
      <c r="N37" s="34">
        <f>IFERROR($H37*Factor!L35, "-")</f>
        <v>0</v>
      </c>
    </row>
    <row r="38" spans="2:14" ht="27" customHeight="1">
      <c r="B38" s="102"/>
      <c r="C38" s="7"/>
      <c r="D38" s="43" t="s">
        <v>57</v>
      </c>
      <c r="E38" s="8"/>
      <c r="F38" s="7" t="s">
        <v>173</v>
      </c>
      <c r="G38" s="9"/>
      <c r="H38" s="9"/>
      <c r="I38" s="34" t="str">
        <f>IFERROR($G38*Factor!G36, "-")</f>
        <v>-</v>
      </c>
      <c r="J38" s="34" t="str">
        <f>IFERROR($G38*Factor!H36, "-")</f>
        <v>-</v>
      </c>
      <c r="K38" s="34" t="str">
        <f>IFERROR($H38*Factor!I36, "-")</f>
        <v>-</v>
      </c>
      <c r="L38" s="34" t="str">
        <f>IFERROR($G38*Factor!J36, "-")</f>
        <v>-</v>
      </c>
      <c r="M38" s="34" t="str">
        <f>IFERROR($G38*Factor!K36, "-")</f>
        <v>-</v>
      </c>
      <c r="N38" s="34" t="str">
        <f>IFERROR($H38*Factor!L36, "-")</f>
        <v>-</v>
      </c>
    </row>
    <row r="39" spans="2:14" ht="27" customHeight="1">
      <c r="B39" s="102"/>
      <c r="C39" s="7">
        <v>25</v>
      </c>
      <c r="D39" s="43" t="s">
        <v>188</v>
      </c>
      <c r="E39" s="8" t="s">
        <v>44</v>
      </c>
      <c r="F39" s="7" t="s">
        <v>173</v>
      </c>
      <c r="G39" s="9"/>
      <c r="H39" s="9"/>
      <c r="I39" s="34" t="str">
        <f>IFERROR($G39*Factor!G37, "-")</f>
        <v>-</v>
      </c>
      <c r="J39" s="34">
        <f>IFERROR($G39*Factor!H37, "-")</f>
        <v>0</v>
      </c>
      <c r="K39" s="34">
        <f>IFERROR($H39*Factor!I37, "-")</f>
        <v>0</v>
      </c>
      <c r="L39" s="34" t="str">
        <f>IFERROR($G39*Factor!J37, "-")</f>
        <v>-</v>
      </c>
      <c r="M39" s="34">
        <f>IFERROR($G39*Factor!K37, "-")</f>
        <v>0</v>
      </c>
      <c r="N39" s="34">
        <f>IFERROR($H39*Factor!L37, "-")</f>
        <v>0</v>
      </c>
    </row>
    <row r="40" spans="2:14" ht="27" customHeight="1">
      <c r="B40" s="102"/>
      <c r="C40" s="7">
        <v>26</v>
      </c>
      <c r="D40" s="43" t="s">
        <v>58</v>
      </c>
      <c r="E40" s="8" t="s">
        <v>45</v>
      </c>
      <c r="F40" s="7" t="s">
        <v>173</v>
      </c>
      <c r="G40" s="9"/>
      <c r="H40" s="9"/>
      <c r="I40" s="34" t="str">
        <f>IFERROR($G40*Factor!G38, "-")</f>
        <v>-</v>
      </c>
      <c r="J40" s="34">
        <f>IFERROR($G40*Factor!H38, "-")</f>
        <v>0</v>
      </c>
      <c r="K40" s="34">
        <f>IFERROR($H40*Factor!I38, "-")</f>
        <v>0</v>
      </c>
      <c r="L40" s="34">
        <f>IFERROR($G40*Factor!J38, "-")</f>
        <v>0</v>
      </c>
      <c r="M40" s="34">
        <f>IFERROR($G40*Factor!K38, "-")</f>
        <v>0</v>
      </c>
      <c r="N40" s="34">
        <f>IFERROR($H40*Factor!L38, "-")</f>
        <v>0</v>
      </c>
    </row>
    <row r="41" spans="2:14" ht="27" customHeight="1">
      <c r="B41" s="102"/>
      <c r="C41" s="7"/>
      <c r="D41" s="43" t="s">
        <v>59</v>
      </c>
      <c r="E41" s="8"/>
      <c r="F41" s="7" t="s">
        <v>173</v>
      </c>
      <c r="G41" s="9"/>
      <c r="H41" s="9"/>
      <c r="I41" s="34" t="str">
        <f>IFERROR($G41*Factor!G39, "-")</f>
        <v>-</v>
      </c>
      <c r="J41" s="34" t="str">
        <f>IFERROR($G41*Factor!H39, "-")</f>
        <v>-</v>
      </c>
      <c r="K41" s="34" t="str">
        <f>IFERROR($H41*Factor!I39, "-")</f>
        <v>-</v>
      </c>
      <c r="L41" s="34">
        <f>IFERROR($G41*Factor!J39, "-")</f>
        <v>0</v>
      </c>
      <c r="M41" s="34" t="str">
        <f>IFERROR($G41*Factor!K39, "-")</f>
        <v>-</v>
      </c>
      <c r="N41" s="34">
        <f>IFERROR($H41*Factor!L39, "-")</f>
        <v>0</v>
      </c>
    </row>
    <row r="42" spans="2:14" ht="27" customHeight="1">
      <c r="B42" s="102"/>
      <c r="C42" s="7">
        <v>27</v>
      </c>
      <c r="D42" s="96" t="s">
        <v>60</v>
      </c>
      <c r="E42" s="8" t="s">
        <v>13</v>
      </c>
      <c r="F42" s="7" t="s">
        <v>173</v>
      </c>
      <c r="G42" s="9"/>
      <c r="H42" s="9"/>
      <c r="I42" s="34" t="str">
        <f>IFERROR($G42*Factor!G40, "-")</f>
        <v>-</v>
      </c>
      <c r="J42" s="34">
        <f>IFERROR($G42*Factor!H40, "-")</f>
        <v>0</v>
      </c>
      <c r="K42" s="34">
        <f>IFERROR($H42*Factor!I40, "-")</f>
        <v>0</v>
      </c>
      <c r="L42" s="34">
        <f>IFERROR($G42*Factor!J40, "-")</f>
        <v>0</v>
      </c>
      <c r="M42" s="34">
        <f>IFERROR($G42*Factor!K40, "-")</f>
        <v>0</v>
      </c>
      <c r="N42" s="34">
        <f>IFERROR($H42*Factor!L40, "-")</f>
        <v>0</v>
      </c>
    </row>
    <row r="43" spans="2:14" ht="27" customHeight="1">
      <c r="B43" s="102"/>
      <c r="C43" s="7"/>
      <c r="D43" s="96" t="s">
        <v>61</v>
      </c>
      <c r="E43" s="8"/>
      <c r="F43" s="7" t="s">
        <v>173</v>
      </c>
      <c r="G43" s="9"/>
      <c r="H43" s="9"/>
      <c r="I43" s="34" t="str">
        <f>IFERROR($G43*Factor!G41, "-")</f>
        <v>-</v>
      </c>
      <c r="J43" s="34" t="str">
        <f>IFERROR($G43*Factor!H41, "-")</f>
        <v>-</v>
      </c>
      <c r="K43" s="34" t="str">
        <f>IFERROR($H43*Factor!I41, "-")</f>
        <v>-</v>
      </c>
      <c r="L43" s="34">
        <f>IFERROR($G43*Factor!J41, "-")</f>
        <v>0</v>
      </c>
      <c r="M43" s="34" t="str">
        <f>IFERROR($G43*Factor!K41, "-")</f>
        <v>-</v>
      </c>
      <c r="N43" s="34">
        <f>IFERROR($H43*Factor!L41, "-")</f>
        <v>0</v>
      </c>
    </row>
    <row r="44" spans="2:14" ht="27" customHeight="1">
      <c r="B44" s="102"/>
      <c r="C44" s="7">
        <v>28</v>
      </c>
      <c r="D44" s="96" t="s">
        <v>62</v>
      </c>
      <c r="E44" s="8" t="s">
        <v>14</v>
      </c>
      <c r="F44" s="7" t="s">
        <v>173</v>
      </c>
      <c r="G44" s="9"/>
      <c r="H44" s="9"/>
      <c r="I44" s="34" t="str">
        <f>IFERROR($G44*Factor!G42, "-")</f>
        <v>-</v>
      </c>
      <c r="J44" s="34">
        <f>IFERROR($G44*Factor!H42, "-")</f>
        <v>0</v>
      </c>
      <c r="K44" s="34">
        <f>IFERROR($H44*Factor!I42, "-")</f>
        <v>0</v>
      </c>
      <c r="L44" s="34">
        <f>IFERROR($G44*Factor!J42, "-")</f>
        <v>0</v>
      </c>
      <c r="M44" s="34">
        <f>IFERROR($G44*Factor!K42, "-")</f>
        <v>0</v>
      </c>
      <c r="N44" s="34">
        <f>IFERROR($H44*Factor!L42, "-")</f>
        <v>0</v>
      </c>
    </row>
    <row r="45" spans="2:14" ht="27" customHeight="1">
      <c r="B45" s="102"/>
      <c r="C45" s="7"/>
      <c r="D45" s="96" t="s">
        <v>63</v>
      </c>
      <c r="E45" s="8"/>
      <c r="F45" s="7" t="s">
        <v>173</v>
      </c>
      <c r="G45" s="9"/>
      <c r="H45" s="9"/>
      <c r="I45" s="34" t="str">
        <f>IFERROR($G45*Factor!G43, "-")</f>
        <v>-</v>
      </c>
      <c r="J45" s="34" t="str">
        <f>IFERROR($G45*Factor!H43, "-")</f>
        <v>-</v>
      </c>
      <c r="K45" s="34" t="str">
        <f>IFERROR($H45*Factor!I43, "-")</f>
        <v>-</v>
      </c>
      <c r="L45" s="34">
        <f>IFERROR($G45*Factor!J43, "-")</f>
        <v>0</v>
      </c>
      <c r="M45" s="34" t="str">
        <f>IFERROR($G45*Factor!K43, "-")</f>
        <v>-</v>
      </c>
      <c r="N45" s="34">
        <f>IFERROR($H45*Factor!L43, "-")</f>
        <v>0</v>
      </c>
    </row>
    <row r="46" spans="2:14" ht="27" customHeight="1">
      <c r="B46" s="102"/>
      <c r="C46" s="7">
        <v>29</v>
      </c>
      <c r="D46" s="96" t="s">
        <v>64</v>
      </c>
      <c r="E46" s="8" t="s">
        <v>15</v>
      </c>
      <c r="F46" s="7" t="s">
        <v>173</v>
      </c>
      <c r="G46" s="9"/>
      <c r="H46" s="9"/>
      <c r="I46" s="34" t="str">
        <f>IFERROR($G46*Factor!G44, "-")</f>
        <v>-</v>
      </c>
      <c r="J46" s="34">
        <f>IFERROR($G46*Factor!H44, "-")</f>
        <v>0</v>
      </c>
      <c r="K46" s="34">
        <f>IFERROR($H46*Factor!I44, "-")</f>
        <v>0</v>
      </c>
      <c r="L46" s="34">
        <f>IFERROR($G46*Factor!J44, "-")</f>
        <v>0</v>
      </c>
      <c r="M46" s="34">
        <f>IFERROR($G46*Factor!K44, "-")</f>
        <v>0</v>
      </c>
      <c r="N46" s="34">
        <f>IFERROR($H46*Factor!L44, "-")</f>
        <v>0</v>
      </c>
    </row>
    <row r="47" spans="2:14" ht="27" customHeight="1">
      <c r="B47" s="103"/>
      <c r="C47" s="7"/>
      <c r="D47" s="96" t="s">
        <v>65</v>
      </c>
      <c r="E47" s="8"/>
      <c r="F47" s="7" t="s">
        <v>173</v>
      </c>
      <c r="G47" s="9"/>
      <c r="H47" s="9"/>
      <c r="I47" s="34" t="str">
        <f>IFERROR($G47*Factor!G45, "-")</f>
        <v>-</v>
      </c>
      <c r="J47" s="34" t="str">
        <f>IFERROR($G47*Factor!H45, "-")</f>
        <v>-</v>
      </c>
      <c r="K47" s="34" t="str">
        <f>IFERROR($H47*Factor!I45, "-")</f>
        <v>-</v>
      </c>
      <c r="L47" s="34">
        <f>IFERROR($G47*Factor!J45, "-")</f>
        <v>0</v>
      </c>
      <c r="M47" s="34" t="str">
        <f>IFERROR($G47*Factor!K45, "-")</f>
        <v>-</v>
      </c>
      <c r="N47" s="34">
        <f>IFERROR($H47*Factor!L45, "-")</f>
        <v>0</v>
      </c>
    </row>
    <row r="48" spans="2:14" ht="27" customHeight="1">
      <c r="B48" s="97" t="s">
        <v>16</v>
      </c>
      <c r="C48" s="7">
        <v>30</v>
      </c>
      <c r="D48" s="32" t="s">
        <v>189</v>
      </c>
      <c r="E48" s="8" t="s">
        <v>17</v>
      </c>
      <c r="F48" s="7" t="s">
        <v>173</v>
      </c>
      <c r="G48" s="9"/>
      <c r="H48" s="9"/>
      <c r="I48" s="34" t="str">
        <f>IFERROR($G48*Factor!G46, "-")</f>
        <v>-</v>
      </c>
      <c r="J48" s="34" t="str">
        <f>IFERROR($G48*Factor!H46, "-")</f>
        <v>-</v>
      </c>
      <c r="K48" s="34" t="str">
        <f>IFERROR($H48*Factor!I46, "-")</f>
        <v>-</v>
      </c>
      <c r="L48" s="34">
        <f>IFERROR($G48*Factor!J46, "-")</f>
        <v>0</v>
      </c>
      <c r="M48" s="34" t="str">
        <f>IFERROR($G48*Factor!K46, "-")</f>
        <v>-</v>
      </c>
      <c r="N48" s="34">
        <f>IFERROR($H48*Factor!L46, "-")</f>
        <v>0</v>
      </c>
    </row>
    <row r="49" spans="2:14" ht="27" customHeight="1">
      <c r="B49" s="97"/>
      <c r="C49" s="7">
        <v>31</v>
      </c>
      <c r="D49" s="32" t="s">
        <v>190</v>
      </c>
      <c r="E49" s="8" t="s">
        <v>18</v>
      </c>
      <c r="F49" s="7" t="s">
        <v>173</v>
      </c>
      <c r="G49" s="9"/>
      <c r="H49" s="9"/>
      <c r="I49" s="34" t="str">
        <f>IFERROR($G49*Factor!G47, "-")</f>
        <v>-</v>
      </c>
      <c r="J49" s="34" t="str">
        <f>IFERROR($G49*Factor!H47, "-")</f>
        <v>-</v>
      </c>
      <c r="K49" s="34" t="str">
        <f>IFERROR($H49*Factor!I47, "-")</f>
        <v>-</v>
      </c>
      <c r="L49" s="34">
        <f>IFERROR($G49*Factor!J47, "-")</f>
        <v>0</v>
      </c>
      <c r="M49" s="34" t="str">
        <f>IFERROR($G49*Factor!K47, "-")</f>
        <v>-</v>
      </c>
      <c r="N49" s="34">
        <f>IFERROR($H49*Factor!L47, "-")</f>
        <v>0</v>
      </c>
    </row>
    <row r="50" spans="2:14" ht="27" customHeight="1">
      <c r="B50" s="97"/>
      <c r="C50" s="7">
        <v>32</v>
      </c>
      <c r="D50" s="32" t="s">
        <v>191</v>
      </c>
      <c r="E50" s="8" t="s">
        <v>19</v>
      </c>
      <c r="F50" s="7" t="s">
        <v>46</v>
      </c>
      <c r="G50" s="9"/>
      <c r="H50" s="9"/>
      <c r="I50" s="34" t="str">
        <f>IFERROR($G50*Factor!G48, "-")</f>
        <v>-</v>
      </c>
      <c r="J50" s="34" t="str">
        <f>IFERROR($G50*Factor!H48, "-")</f>
        <v>-</v>
      </c>
      <c r="K50" s="34" t="str">
        <f>IFERROR($H50*Factor!I48, "-")</f>
        <v>-</v>
      </c>
      <c r="L50" s="34">
        <f>IFERROR($G50*Factor!J48, "-")</f>
        <v>0</v>
      </c>
      <c r="M50" s="34" t="str">
        <f>IFERROR($G50*Factor!K48, "-")</f>
        <v>-</v>
      </c>
      <c r="N50" s="34">
        <f>IFERROR($H50*Factor!L48, "-")</f>
        <v>0</v>
      </c>
    </row>
    <row r="51" spans="2:14" ht="27" customHeight="1">
      <c r="B51" s="97" t="s">
        <v>20</v>
      </c>
      <c r="C51" s="7">
        <v>33</v>
      </c>
      <c r="D51" s="32" t="s">
        <v>192</v>
      </c>
      <c r="E51" s="8" t="s">
        <v>47</v>
      </c>
      <c r="F51" s="7" t="s">
        <v>173</v>
      </c>
      <c r="G51" s="9"/>
      <c r="H51" s="9"/>
      <c r="I51" s="34" t="str">
        <f>IFERROR($G51*Factor!G49, "-")</f>
        <v>-</v>
      </c>
      <c r="J51" s="34" t="str">
        <f>IFERROR($G51*Factor!H49, "-")</f>
        <v>-</v>
      </c>
      <c r="K51" s="34" t="str">
        <f>IFERROR($H51*Factor!I49, "-")</f>
        <v>-</v>
      </c>
      <c r="L51" s="34">
        <f>IFERROR($G51*Factor!J49, "-")</f>
        <v>0</v>
      </c>
      <c r="M51" s="34" t="str">
        <f>IFERROR($G51*Factor!K49, "-")</f>
        <v>-</v>
      </c>
      <c r="N51" s="34">
        <f>IFERROR($H51*Factor!L49, "-")</f>
        <v>0</v>
      </c>
    </row>
    <row r="52" spans="2:14" ht="27" customHeight="1">
      <c r="B52" s="97"/>
      <c r="C52" s="7">
        <v>34</v>
      </c>
      <c r="D52" s="32" t="s">
        <v>193</v>
      </c>
      <c r="E52" s="8" t="s">
        <v>48</v>
      </c>
      <c r="F52" s="7" t="s">
        <v>173</v>
      </c>
      <c r="G52" s="9"/>
      <c r="H52" s="9"/>
      <c r="I52" s="34">
        <f>IFERROR($G52*Factor!G50, "-")</f>
        <v>0</v>
      </c>
      <c r="J52" s="34" t="str">
        <f>IFERROR($G52*Factor!H50, "-")</f>
        <v>-</v>
      </c>
      <c r="K52" s="34">
        <f>IFERROR($H52*Factor!I50, "-")</f>
        <v>0</v>
      </c>
      <c r="L52" s="34">
        <f>IFERROR($G52*Factor!J50, "-")</f>
        <v>0</v>
      </c>
      <c r="M52" s="34" t="str">
        <f>IFERROR($G52*Factor!K50, "-")</f>
        <v>-</v>
      </c>
      <c r="N52" s="34">
        <f>IFERROR($H52*Factor!L50, "-")</f>
        <v>0</v>
      </c>
    </row>
    <row r="53" spans="2:14" ht="27" customHeight="1">
      <c r="B53" s="97"/>
      <c r="C53" s="7">
        <v>35</v>
      </c>
      <c r="D53" s="32" t="s">
        <v>194</v>
      </c>
      <c r="E53" s="8" t="s">
        <v>49</v>
      </c>
      <c r="F53" s="7" t="s">
        <v>173</v>
      </c>
      <c r="G53" s="9"/>
      <c r="H53" s="9"/>
      <c r="I53" s="34">
        <f>IFERROR($G53*Factor!G51, "-")</f>
        <v>0</v>
      </c>
      <c r="J53" s="34" t="str">
        <f>IFERROR($G53*Factor!H51, "-")</f>
        <v>-</v>
      </c>
      <c r="K53" s="34">
        <f>IFERROR($H53*Factor!I51, "-")</f>
        <v>0</v>
      </c>
      <c r="L53" s="34">
        <f>IFERROR($G53*Factor!J51, "-")</f>
        <v>0</v>
      </c>
      <c r="M53" s="34" t="str">
        <f>IFERROR($G53*Factor!K51, "-")</f>
        <v>-</v>
      </c>
      <c r="N53" s="34">
        <f>IFERROR($H53*Factor!L51, "-")</f>
        <v>0</v>
      </c>
    </row>
    <row r="54" spans="2:14" ht="27" customHeight="1">
      <c r="B54" s="33" t="s">
        <v>195</v>
      </c>
      <c r="C54" s="7">
        <v>36</v>
      </c>
      <c r="D54" s="32" t="s">
        <v>196</v>
      </c>
      <c r="E54" s="8" t="s">
        <v>51</v>
      </c>
      <c r="F54" s="7" t="s">
        <v>197</v>
      </c>
      <c r="G54" s="9"/>
      <c r="H54" s="9"/>
      <c r="I54" s="34">
        <f>IFERROR($G54*Factor!G52, "-")</f>
        <v>0</v>
      </c>
      <c r="J54" s="34">
        <f>IFERROR($G54*Factor!H52, "-")</f>
        <v>0</v>
      </c>
      <c r="K54" s="34">
        <f>IFERROR($H54*Factor!I52, "-")</f>
        <v>0</v>
      </c>
      <c r="L54" s="34">
        <f>IFERROR($G54*Factor!J52, "-")</f>
        <v>0</v>
      </c>
      <c r="M54" s="34">
        <f>IFERROR($G54*Factor!K52, "-")</f>
        <v>0</v>
      </c>
      <c r="N54" s="34">
        <f>IFERROR($H54*Factor!L52, "-")</f>
        <v>0</v>
      </c>
    </row>
    <row r="55" spans="2:14" ht="31.5" customHeight="1">
      <c r="B55" s="98" t="s">
        <v>198</v>
      </c>
      <c r="C55" s="99"/>
      <c r="D55" s="99"/>
      <c r="E55" s="99"/>
      <c r="F55" s="99"/>
      <c r="G55" s="99"/>
      <c r="H55" s="100"/>
      <c r="I55" s="34">
        <f t="shared" ref="I55:N55" si="0">SUM(I7:I54)</f>
        <v>0</v>
      </c>
      <c r="J55" s="34">
        <f t="shared" si="0"/>
        <v>0</v>
      </c>
      <c r="K55" s="34">
        <f t="shared" si="0"/>
        <v>0</v>
      </c>
      <c r="L55" s="34">
        <f t="shared" si="0"/>
        <v>0</v>
      </c>
      <c r="M55" s="34">
        <f t="shared" si="0"/>
        <v>0</v>
      </c>
      <c r="N55" s="34">
        <f t="shared" si="0"/>
        <v>0</v>
      </c>
    </row>
    <row r="56" spans="2:14" ht="24.95" customHeight="1">
      <c r="I56" s="3" t="s">
        <v>199</v>
      </c>
      <c r="J56" s="35" t="str">
        <f>IF(I55+J55-K55=0, "", I55+J55-K55)</f>
        <v/>
      </c>
      <c r="K56" s="36" t="s">
        <v>200</v>
      </c>
      <c r="L56" s="36" t="s">
        <v>201</v>
      </c>
      <c r="M56" s="35" t="str">
        <f>IF(L55+M55-N55=0, "", L55+M55-N55)</f>
        <v/>
      </c>
      <c r="N56" s="3" t="s">
        <v>202</v>
      </c>
    </row>
    <row r="57" spans="2:14" ht="24.95" customHeight="1">
      <c r="I57" s="3" t="s">
        <v>203</v>
      </c>
      <c r="J57" s="37" t="str">
        <f>IFERROR(J56/F3, "")</f>
        <v/>
      </c>
      <c r="K57" s="36" t="s">
        <v>204</v>
      </c>
      <c r="L57" s="36" t="s">
        <v>203</v>
      </c>
      <c r="M57" s="37" t="str">
        <f>IFERROR(M56/F3, "")</f>
        <v/>
      </c>
      <c r="N57" s="3" t="s">
        <v>205</v>
      </c>
    </row>
  </sheetData>
  <mergeCells count="18">
    <mergeCell ref="I4:K4"/>
    <mergeCell ref="L4:N4"/>
    <mergeCell ref="B5:D6"/>
    <mergeCell ref="E5:E6"/>
    <mergeCell ref="F5:F6"/>
    <mergeCell ref="G5:G6"/>
    <mergeCell ref="H5:H6"/>
    <mergeCell ref="I6:K6"/>
    <mergeCell ref="L6:N6"/>
    <mergeCell ref="B48:B50"/>
    <mergeCell ref="B51:B53"/>
    <mergeCell ref="B55:H55"/>
    <mergeCell ref="B7:B12"/>
    <mergeCell ref="B13:B16"/>
    <mergeCell ref="B17:B26"/>
    <mergeCell ref="B27:B34"/>
    <mergeCell ref="B35:B36"/>
    <mergeCell ref="B37:B47"/>
  </mergeCells>
  <phoneticPr fontId="4"/>
  <printOptions horizontalCentered="1"/>
  <pageMargins left="0.27559055118110237" right="0.27559055118110237" top="0.74803149606299213" bottom="0.74803149606299213" header="0.31496062992125984" footer="0.31496062992125984"/>
  <pageSetup paperSize="9"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1:AA25"/>
  <sheetViews>
    <sheetView workbookViewId="0"/>
  </sheetViews>
  <sheetFormatPr defaultRowHeight="14.25"/>
  <cols>
    <col min="1" max="2" width="1.5" customWidth="1"/>
    <col min="5" max="5" width="11.625" bestFit="1" customWidth="1"/>
    <col min="6" max="6" width="5.875" customWidth="1"/>
    <col min="8" max="8" width="11.625" customWidth="1"/>
    <col min="9" max="9" width="1.375" customWidth="1"/>
    <col min="10" max="10" width="6.25" customWidth="1"/>
    <col min="11" max="11" width="1.5" customWidth="1"/>
    <col min="13" max="13" width="8.375" customWidth="1"/>
    <col min="14" max="14" width="11.625" customWidth="1"/>
    <col min="15" max="15" width="5.875" customWidth="1"/>
    <col min="17" max="17" width="11.625" customWidth="1"/>
    <col min="18" max="18" width="1.375" style="46" customWidth="1"/>
    <col min="19" max="19" width="6.25" customWidth="1"/>
    <col min="20" max="20" width="1.5" customWidth="1"/>
    <col min="23" max="23" width="11.625" customWidth="1"/>
    <col min="26" max="26" width="11.625" customWidth="1"/>
    <col min="27" max="27" width="1.375" customWidth="1"/>
    <col min="257" max="258" width="1.5" customWidth="1"/>
    <col min="261" max="261" width="11.625" bestFit="1" customWidth="1"/>
    <col min="262" max="262" width="5.875" customWidth="1"/>
    <col min="264" max="264" width="11.625" customWidth="1"/>
    <col min="265" max="265" width="1.375" customWidth="1"/>
    <col min="266" max="266" width="6.25" customWidth="1"/>
    <col min="267" max="267" width="1.5" customWidth="1"/>
    <col min="269" max="269" width="8.375" customWidth="1"/>
    <col min="270" max="270" width="11.625" customWidth="1"/>
    <col min="271" max="271" width="5.875" customWidth="1"/>
    <col min="273" max="273" width="11.625" customWidth="1"/>
    <col min="274" max="274" width="1.375" customWidth="1"/>
    <col min="275" max="275" width="6.25" customWidth="1"/>
    <col min="276" max="276" width="1.5" customWidth="1"/>
    <col min="279" max="279" width="11.625" customWidth="1"/>
    <col min="282" max="282" width="11.625" customWidth="1"/>
    <col min="283" max="283" width="1.375" customWidth="1"/>
    <col min="513" max="514" width="1.5" customWidth="1"/>
    <col min="517" max="517" width="11.625" bestFit="1" customWidth="1"/>
    <col min="518" max="518" width="5.875" customWidth="1"/>
    <col min="520" max="520" width="11.625" customWidth="1"/>
    <col min="521" max="521" width="1.375" customWidth="1"/>
    <col min="522" max="522" width="6.25" customWidth="1"/>
    <col min="523" max="523" width="1.5" customWidth="1"/>
    <col min="525" max="525" width="8.375" customWidth="1"/>
    <col min="526" max="526" width="11.625" customWidth="1"/>
    <col min="527" max="527" width="5.875" customWidth="1"/>
    <col min="529" max="529" width="11.625" customWidth="1"/>
    <col min="530" max="530" width="1.375" customWidth="1"/>
    <col min="531" max="531" width="6.25" customWidth="1"/>
    <col min="532" max="532" width="1.5" customWidth="1"/>
    <col min="535" max="535" width="11.625" customWidth="1"/>
    <col min="538" max="538" width="11.625" customWidth="1"/>
    <col min="539" max="539" width="1.375" customWidth="1"/>
    <col min="769" max="770" width="1.5" customWidth="1"/>
    <col min="773" max="773" width="11.625" bestFit="1" customWidth="1"/>
    <col min="774" max="774" width="5.875" customWidth="1"/>
    <col min="776" max="776" width="11.625" customWidth="1"/>
    <col min="777" max="777" width="1.375" customWidth="1"/>
    <col min="778" max="778" width="6.25" customWidth="1"/>
    <col min="779" max="779" width="1.5" customWidth="1"/>
    <col min="781" max="781" width="8.375" customWidth="1"/>
    <col min="782" max="782" width="11.625" customWidth="1"/>
    <col min="783" max="783" width="5.875" customWidth="1"/>
    <col min="785" max="785" width="11.625" customWidth="1"/>
    <col min="786" max="786" width="1.375" customWidth="1"/>
    <col min="787" max="787" width="6.25" customWidth="1"/>
    <col min="788" max="788" width="1.5" customWidth="1"/>
    <col min="791" max="791" width="11.625" customWidth="1"/>
    <col min="794" max="794" width="11.625" customWidth="1"/>
    <col min="795" max="795" width="1.375" customWidth="1"/>
    <col min="1025" max="1026" width="1.5" customWidth="1"/>
    <col min="1029" max="1029" width="11.625" bestFit="1" customWidth="1"/>
    <col min="1030" max="1030" width="5.875" customWidth="1"/>
    <col min="1032" max="1032" width="11.625" customWidth="1"/>
    <col min="1033" max="1033" width="1.375" customWidth="1"/>
    <col min="1034" max="1034" width="6.25" customWidth="1"/>
    <col min="1035" max="1035" width="1.5" customWidth="1"/>
    <col min="1037" max="1037" width="8.375" customWidth="1"/>
    <col min="1038" max="1038" width="11.625" customWidth="1"/>
    <col min="1039" max="1039" width="5.875" customWidth="1"/>
    <col min="1041" max="1041" width="11.625" customWidth="1"/>
    <col min="1042" max="1042" width="1.375" customWidth="1"/>
    <col min="1043" max="1043" width="6.25" customWidth="1"/>
    <col min="1044" max="1044" width="1.5" customWidth="1"/>
    <col min="1047" max="1047" width="11.625" customWidth="1"/>
    <col min="1050" max="1050" width="11.625" customWidth="1"/>
    <col min="1051" max="1051" width="1.375" customWidth="1"/>
    <col min="1281" max="1282" width="1.5" customWidth="1"/>
    <col min="1285" max="1285" width="11.625" bestFit="1" customWidth="1"/>
    <col min="1286" max="1286" width="5.875" customWidth="1"/>
    <col min="1288" max="1288" width="11.625" customWidth="1"/>
    <col min="1289" max="1289" width="1.375" customWidth="1"/>
    <col min="1290" max="1290" width="6.25" customWidth="1"/>
    <col min="1291" max="1291" width="1.5" customWidth="1"/>
    <col min="1293" max="1293" width="8.375" customWidth="1"/>
    <col min="1294" max="1294" width="11.625" customWidth="1"/>
    <col min="1295" max="1295" width="5.875" customWidth="1"/>
    <col min="1297" max="1297" width="11.625" customWidth="1"/>
    <col min="1298" max="1298" width="1.375" customWidth="1"/>
    <col min="1299" max="1299" width="6.25" customWidth="1"/>
    <col min="1300" max="1300" width="1.5" customWidth="1"/>
    <col min="1303" max="1303" width="11.625" customWidth="1"/>
    <col min="1306" max="1306" width="11.625" customWidth="1"/>
    <col min="1307" max="1307" width="1.375" customWidth="1"/>
    <col min="1537" max="1538" width="1.5" customWidth="1"/>
    <col min="1541" max="1541" width="11.625" bestFit="1" customWidth="1"/>
    <col min="1542" max="1542" width="5.875" customWidth="1"/>
    <col min="1544" max="1544" width="11.625" customWidth="1"/>
    <col min="1545" max="1545" width="1.375" customWidth="1"/>
    <col min="1546" max="1546" width="6.25" customWidth="1"/>
    <col min="1547" max="1547" width="1.5" customWidth="1"/>
    <col min="1549" max="1549" width="8.375" customWidth="1"/>
    <col min="1550" max="1550" width="11.625" customWidth="1"/>
    <col min="1551" max="1551" width="5.875" customWidth="1"/>
    <col min="1553" max="1553" width="11.625" customWidth="1"/>
    <col min="1554" max="1554" width="1.375" customWidth="1"/>
    <col min="1555" max="1555" width="6.25" customWidth="1"/>
    <col min="1556" max="1556" width="1.5" customWidth="1"/>
    <col min="1559" max="1559" width="11.625" customWidth="1"/>
    <col min="1562" max="1562" width="11.625" customWidth="1"/>
    <col min="1563" max="1563" width="1.375" customWidth="1"/>
    <col min="1793" max="1794" width="1.5" customWidth="1"/>
    <col min="1797" max="1797" width="11.625" bestFit="1" customWidth="1"/>
    <col min="1798" max="1798" width="5.875" customWidth="1"/>
    <col min="1800" max="1800" width="11.625" customWidth="1"/>
    <col min="1801" max="1801" width="1.375" customWidth="1"/>
    <col min="1802" max="1802" width="6.25" customWidth="1"/>
    <col min="1803" max="1803" width="1.5" customWidth="1"/>
    <col min="1805" max="1805" width="8.375" customWidth="1"/>
    <col min="1806" max="1806" width="11.625" customWidth="1"/>
    <col min="1807" max="1807" width="5.875" customWidth="1"/>
    <col min="1809" max="1809" width="11.625" customWidth="1"/>
    <col min="1810" max="1810" width="1.375" customWidth="1"/>
    <col min="1811" max="1811" width="6.25" customWidth="1"/>
    <col min="1812" max="1812" width="1.5" customWidth="1"/>
    <col min="1815" max="1815" width="11.625" customWidth="1"/>
    <col min="1818" max="1818" width="11.625" customWidth="1"/>
    <col min="1819" max="1819" width="1.375" customWidth="1"/>
    <col min="2049" max="2050" width="1.5" customWidth="1"/>
    <col min="2053" max="2053" width="11.625" bestFit="1" customWidth="1"/>
    <col min="2054" max="2054" width="5.875" customWidth="1"/>
    <col min="2056" max="2056" width="11.625" customWidth="1"/>
    <col min="2057" max="2057" width="1.375" customWidth="1"/>
    <col min="2058" max="2058" width="6.25" customWidth="1"/>
    <col min="2059" max="2059" width="1.5" customWidth="1"/>
    <col min="2061" max="2061" width="8.375" customWidth="1"/>
    <col min="2062" max="2062" width="11.625" customWidth="1"/>
    <col min="2063" max="2063" width="5.875" customWidth="1"/>
    <col min="2065" max="2065" width="11.625" customWidth="1"/>
    <col min="2066" max="2066" width="1.375" customWidth="1"/>
    <col min="2067" max="2067" width="6.25" customWidth="1"/>
    <col min="2068" max="2068" width="1.5" customWidth="1"/>
    <col min="2071" max="2071" width="11.625" customWidth="1"/>
    <col min="2074" max="2074" width="11.625" customWidth="1"/>
    <col min="2075" max="2075" width="1.375" customWidth="1"/>
    <col min="2305" max="2306" width="1.5" customWidth="1"/>
    <col min="2309" max="2309" width="11.625" bestFit="1" customWidth="1"/>
    <col min="2310" max="2310" width="5.875" customWidth="1"/>
    <col min="2312" max="2312" width="11.625" customWidth="1"/>
    <col min="2313" max="2313" width="1.375" customWidth="1"/>
    <col min="2314" max="2314" width="6.25" customWidth="1"/>
    <col min="2315" max="2315" width="1.5" customWidth="1"/>
    <col min="2317" max="2317" width="8.375" customWidth="1"/>
    <col min="2318" max="2318" width="11.625" customWidth="1"/>
    <col min="2319" max="2319" width="5.875" customWidth="1"/>
    <col min="2321" max="2321" width="11.625" customWidth="1"/>
    <col min="2322" max="2322" width="1.375" customWidth="1"/>
    <col min="2323" max="2323" width="6.25" customWidth="1"/>
    <col min="2324" max="2324" width="1.5" customWidth="1"/>
    <col min="2327" max="2327" width="11.625" customWidth="1"/>
    <col min="2330" max="2330" width="11.625" customWidth="1"/>
    <col min="2331" max="2331" width="1.375" customWidth="1"/>
    <col min="2561" max="2562" width="1.5" customWidth="1"/>
    <col min="2565" max="2565" width="11.625" bestFit="1" customWidth="1"/>
    <col min="2566" max="2566" width="5.875" customWidth="1"/>
    <col min="2568" max="2568" width="11.625" customWidth="1"/>
    <col min="2569" max="2569" width="1.375" customWidth="1"/>
    <col min="2570" max="2570" width="6.25" customWidth="1"/>
    <col min="2571" max="2571" width="1.5" customWidth="1"/>
    <col min="2573" max="2573" width="8.375" customWidth="1"/>
    <col min="2574" max="2574" width="11.625" customWidth="1"/>
    <col min="2575" max="2575" width="5.875" customWidth="1"/>
    <col min="2577" max="2577" width="11.625" customWidth="1"/>
    <col min="2578" max="2578" width="1.375" customWidth="1"/>
    <col min="2579" max="2579" width="6.25" customWidth="1"/>
    <col min="2580" max="2580" width="1.5" customWidth="1"/>
    <col min="2583" max="2583" width="11.625" customWidth="1"/>
    <col min="2586" max="2586" width="11.625" customWidth="1"/>
    <col min="2587" max="2587" width="1.375" customWidth="1"/>
    <col min="2817" max="2818" width="1.5" customWidth="1"/>
    <col min="2821" max="2821" width="11.625" bestFit="1" customWidth="1"/>
    <col min="2822" max="2822" width="5.875" customWidth="1"/>
    <col min="2824" max="2824" width="11.625" customWidth="1"/>
    <col min="2825" max="2825" width="1.375" customWidth="1"/>
    <col min="2826" max="2826" width="6.25" customWidth="1"/>
    <col min="2827" max="2827" width="1.5" customWidth="1"/>
    <col min="2829" max="2829" width="8.375" customWidth="1"/>
    <col min="2830" max="2830" width="11.625" customWidth="1"/>
    <col min="2831" max="2831" width="5.875" customWidth="1"/>
    <col min="2833" max="2833" width="11.625" customWidth="1"/>
    <col min="2834" max="2834" width="1.375" customWidth="1"/>
    <col min="2835" max="2835" width="6.25" customWidth="1"/>
    <col min="2836" max="2836" width="1.5" customWidth="1"/>
    <col min="2839" max="2839" width="11.625" customWidth="1"/>
    <col min="2842" max="2842" width="11.625" customWidth="1"/>
    <col min="2843" max="2843" width="1.375" customWidth="1"/>
    <col min="3073" max="3074" width="1.5" customWidth="1"/>
    <col min="3077" max="3077" width="11.625" bestFit="1" customWidth="1"/>
    <col min="3078" max="3078" width="5.875" customWidth="1"/>
    <col min="3080" max="3080" width="11.625" customWidth="1"/>
    <col min="3081" max="3081" width="1.375" customWidth="1"/>
    <col min="3082" max="3082" width="6.25" customWidth="1"/>
    <col min="3083" max="3083" width="1.5" customWidth="1"/>
    <col min="3085" max="3085" width="8.375" customWidth="1"/>
    <col min="3086" max="3086" width="11.625" customWidth="1"/>
    <col min="3087" max="3087" width="5.875" customWidth="1"/>
    <col min="3089" max="3089" width="11.625" customWidth="1"/>
    <col min="3090" max="3090" width="1.375" customWidth="1"/>
    <col min="3091" max="3091" width="6.25" customWidth="1"/>
    <col min="3092" max="3092" width="1.5" customWidth="1"/>
    <col min="3095" max="3095" width="11.625" customWidth="1"/>
    <col min="3098" max="3098" width="11.625" customWidth="1"/>
    <col min="3099" max="3099" width="1.375" customWidth="1"/>
    <col min="3329" max="3330" width="1.5" customWidth="1"/>
    <col min="3333" max="3333" width="11.625" bestFit="1" customWidth="1"/>
    <col min="3334" max="3334" width="5.875" customWidth="1"/>
    <col min="3336" max="3336" width="11.625" customWidth="1"/>
    <col min="3337" max="3337" width="1.375" customWidth="1"/>
    <col min="3338" max="3338" width="6.25" customWidth="1"/>
    <col min="3339" max="3339" width="1.5" customWidth="1"/>
    <col min="3341" max="3341" width="8.375" customWidth="1"/>
    <col min="3342" max="3342" width="11.625" customWidth="1"/>
    <col min="3343" max="3343" width="5.875" customWidth="1"/>
    <col min="3345" max="3345" width="11.625" customWidth="1"/>
    <col min="3346" max="3346" width="1.375" customWidth="1"/>
    <col min="3347" max="3347" width="6.25" customWidth="1"/>
    <col min="3348" max="3348" width="1.5" customWidth="1"/>
    <col min="3351" max="3351" width="11.625" customWidth="1"/>
    <col min="3354" max="3354" width="11.625" customWidth="1"/>
    <col min="3355" max="3355" width="1.375" customWidth="1"/>
    <col min="3585" max="3586" width="1.5" customWidth="1"/>
    <col min="3589" max="3589" width="11.625" bestFit="1" customWidth="1"/>
    <col min="3590" max="3590" width="5.875" customWidth="1"/>
    <col min="3592" max="3592" width="11.625" customWidth="1"/>
    <col min="3593" max="3593" width="1.375" customWidth="1"/>
    <col min="3594" max="3594" width="6.25" customWidth="1"/>
    <col min="3595" max="3595" width="1.5" customWidth="1"/>
    <col min="3597" max="3597" width="8.375" customWidth="1"/>
    <col min="3598" max="3598" width="11.625" customWidth="1"/>
    <col min="3599" max="3599" width="5.875" customWidth="1"/>
    <col min="3601" max="3601" width="11.625" customWidth="1"/>
    <col min="3602" max="3602" width="1.375" customWidth="1"/>
    <col min="3603" max="3603" width="6.25" customWidth="1"/>
    <col min="3604" max="3604" width="1.5" customWidth="1"/>
    <col min="3607" max="3607" width="11.625" customWidth="1"/>
    <col min="3610" max="3610" width="11.625" customWidth="1"/>
    <col min="3611" max="3611" width="1.375" customWidth="1"/>
    <col min="3841" max="3842" width="1.5" customWidth="1"/>
    <col min="3845" max="3845" width="11.625" bestFit="1" customWidth="1"/>
    <col min="3846" max="3846" width="5.875" customWidth="1"/>
    <col min="3848" max="3848" width="11.625" customWidth="1"/>
    <col min="3849" max="3849" width="1.375" customWidth="1"/>
    <col min="3850" max="3850" width="6.25" customWidth="1"/>
    <col min="3851" max="3851" width="1.5" customWidth="1"/>
    <col min="3853" max="3853" width="8.375" customWidth="1"/>
    <col min="3854" max="3854" width="11.625" customWidth="1"/>
    <col min="3855" max="3855" width="5.875" customWidth="1"/>
    <col min="3857" max="3857" width="11.625" customWidth="1"/>
    <col min="3858" max="3858" width="1.375" customWidth="1"/>
    <col min="3859" max="3859" width="6.25" customWidth="1"/>
    <col min="3860" max="3860" width="1.5" customWidth="1"/>
    <col min="3863" max="3863" width="11.625" customWidth="1"/>
    <col min="3866" max="3866" width="11.625" customWidth="1"/>
    <col min="3867" max="3867" width="1.375" customWidth="1"/>
    <col min="4097" max="4098" width="1.5" customWidth="1"/>
    <col min="4101" max="4101" width="11.625" bestFit="1" customWidth="1"/>
    <col min="4102" max="4102" width="5.875" customWidth="1"/>
    <col min="4104" max="4104" width="11.625" customWidth="1"/>
    <col min="4105" max="4105" width="1.375" customWidth="1"/>
    <col min="4106" max="4106" width="6.25" customWidth="1"/>
    <col min="4107" max="4107" width="1.5" customWidth="1"/>
    <col min="4109" max="4109" width="8.375" customWidth="1"/>
    <col min="4110" max="4110" width="11.625" customWidth="1"/>
    <col min="4111" max="4111" width="5.875" customWidth="1"/>
    <col min="4113" max="4113" width="11.625" customWidth="1"/>
    <col min="4114" max="4114" width="1.375" customWidth="1"/>
    <col min="4115" max="4115" width="6.25" customWidth="1"/>
    <col min="4116" max="4116" width="1.5" customWidth="1"/>
    <col min="4119" max="4119" width="11.625" customWidth="1"/>
    <col min="4122" max="4122" width="11.625" customWidth="1"/>
    <col min="4123" max="4123" width="1.375" customWidth="1"/>
    <col min="4353" max="4354" width="1.5" customWidth="1"/>
    <col min="4357" max="4357" width="11.625" bestFit="1" customWidth="1"/>
    <col min="4358" max="4358" width="5.875" customWidth="1"/>
    <col min="4360" max="4360" width="11.625" customWidth="1"/>
    <col min="4361" max="4361" width="1.375" customWidth="1"/>
    <col min="4362" max="4362" width="6.25" customWidth="1"/>
    <col min="4363" max="4363" width="1.5" customWidth="1"/>
    <col min="4365" max="4365" width="8.375" customWidth="1"/>
    <col min="4366" max="4366" width="11.625" customWidth="1"/>
    <col min="4367" max="4367" width="5.875" customWidth="1"/>
    <col min="4369" max="4369" width="11.625" customWidth="1"/>
    <col min="4370" max="4370" width="1.375" customWidth="1"/>
    <col min="4371" max="4371" width="6.25" customWidth="1"/>
    <col min="4372" max="4372" width="1.5" customWidth="1"/>
    <col min="4375" max="4375" width="11.625" customWidth="1"/>
    <col min="4378" max="4378" width="11.625" customWidth="1"/>
    <col min="4379" max="4379" width="1.375" customWidth="1"/>
    <col min="4609" max="4610" width="1.5" customWidth="1"/>
    <col min="4613" max="4613" width="11.625" bestFit="1" customWidth="1"/>
    <col min="4614" max="4614" width="5.875" customWidth="1"/>
    <col min="4616" max="4616" width="11.625" customWidth="1"/>
    <col min="4617" max="4617" width="1.375" customWidth="1"/>
    <col min="4618" max="4618" width="6.25" customWidth="1"/>
    <col min="4619" max="4619" width="1.5" customWidth="1"/>
    <col min="4621" max="4621" width="8.375" customWidth="1"/>
    <col min="4622" max="4622" width="11.625" customWidth="1"/>
    <col min="4623" max="4623" width="5.875" customWidth="1"/>
    <col min="4625" max="4625" width="11.625" customWidth="1"/>
    <col min="4626" max="4626" width="1.375" customWidth="1"/>
    <col min="4627" max="4627" width="6.25" customWidth="1"/>
    <col min="4628" max="4628" width="1.5" customWidth="1"/>
    <col min="4631" max="4631" width="11.625" customWidth="1"/>
    <col min="4634" max="4634" width="11.625" customWidth="1"/>
    <col min="4635" max="4635" width="1.375" customWidth="1"/>
    <col min="4865" max="4866" width="1.5" customWidth="1"/>
    <col min="4869" max="4869" width="11.625" bestFit="1" customWidth="1"/>
    <col min="4870" max="4870" width="5.875" customWidth="1"/>
    <col min="4872" max="4872" width="11.625" customWidth="1"/>
    <col min="4873" max="4873" width="1.375" customWidth="1"/>
    <col min="4874" max="4874" width="6.25" customWidth="1"/>
    <col min="4875" max="4875" width="1.5" customWidth="1"/>
    <col min="4877" max="4877" width="8.375" customWidth="1"/>
    <col min="4878" max="4878" width="11.625" customWidth="1"/>
    <col min="4879" max="4879" width="5.875" customWidth="1"/>
    <col min="4881" max="4881" width="11.625" customWidth="1"/>
    <col min="4882" max="4882" width="1.375" customWidth="1"/>
    <col min="4883" max="4883" width="6.25" customWidth="1"/>
    <col min="4884" max="4884" width="1.5" customWidth="1"/>
    <col min="4887" max="4887" width="11.625" customWidth="1"/>
    <col min="4890" max="4890" width="11.625" customWidth="1"/>
    <col min="4891" max="4891" width="1.375" customWidth="1"/>
    <col min="5121" max="5122" width="1.5" customWidth="1"/>
    <col min="5125" max="5125" width="11.625" bestFit="1" customWidth="1"/>
    <col min="5126" max="5126" width="5.875" customWidth="1"/>
    <col min="5128" max="5128" width="11.625" customWidth="1"/>
    <col min="5129" max="5129" width="1.375" customWidth="1"/>
    <col min="5130" max="5130" width="6.25" customWidth="1"/>
    <col min="5131" max="5131" width="1.5" customWidth="1"/>
    <col min="5133" max="5133" width="8.375" customWidth="1"/>
    <col min="5134" max="5134" width="11.625" customWidth="1"/>
    <col min="5135" max="5135" width="5.875" customWidth="1"/>
    <col min="5137" max="5137" width="11.625" customWidth="1"/>
    <col min="5138" max="5138" width="1.375" customWidth="1"/>
    <col min="5139" max="5139" width="6.25" customWidth="1"/>
    <col min="5140" max="5140" width="1.5" customWidth="1"/>
    <col min="5143" max="5143" width="11.625" customWidth="1"/>
    <col min="5146" max="5146" width="11.625" customWidth="1"/>
    <col min="5147" max="5147" width="1.375" customWidth="1"/>
    <col min="5377" max="5378" width="1.5" customWidth="1"/>
    <col min="5381" max="5381" width="11.625" bestFit="1" customWidth="1"/>
    <col min="5382" max="5382" width="5.875" customWidth="1"/>
    <col min="5384" max="5384" width="11.625" customWidth="1"/>
    <col min="5385" max="5385" width="1.375" customWidth="1"/>
    <col min="5386" max="5386" width="6.25" customWidth="1"/>
    <col min="5387" max="5387" width="1.5" customWidth="1"/>
    <col min="5389" max="5389" width="8.375" customWidth="1"/>
    <col min="5390" max="5390" width="11.625" customWidth="1"/>
    <col min="5391" max="5391" width="5.875" customWidth="1"/>
    <col min="5393" max="5393" width="11.625" customWidth="1"/>
    <col min="5394" max="5394" width="1.375" customWidth="1"/>
    <col min="5395" max="5395" width="6.25" customWidth="1"/>
    <col min="5396" max="5396" width="1.5" customWidth="1"/>
    <col min="5399" max="5399" width="11.625" customWidth="1"/>
    <col min="5402" max="5402" width="11.625" customWidth="1"/>
    <col min="5403" max="5403" width="1.375" customWidth="1"/>
    <col min="5633" max="5634" width="1.5" customWidth="1"/>
    <col min="5637" max="5637" width="11.625" bestFit="1" customWidth="1"/>
    <col min="5638" max="5638" width="5.875" customWidth="1"/>
    <col min="5640" max="5640" width="11.625" customWidth="1"/>
    <col min="5641" max="5641" width="1.375" customWidth="1"/>
    <col min="5642" max="5642" width="6.25" customWidth="1"/>
    <col min="5643" max="5643" width="1.5" customWidth="1"/>
    <col min="5645" max="5645" width="8.375" customWidth="1"/>
    <col min="5646" max="5646" width="11.625" customWidth="1"/>
    <col min="5647" max="5647" width="5.875" customWidth="1"/>
    <col min="5649" max="5649" width="11.625" customWidth="1"/>
    <col min="5650" max="5650" width="1.375" customWidth="1"/>
    <col min="5651" max="5651" width="6.25" customWidth="1"/>
    <col min="5652" max="5652" width="1.5" customWidth="1"/>
    <col min="5655" max="5655" width="11.625" customWidth="1"/>
    <col min="5658" max="5658" width="11.625" customWidth="1"/>
    <col min="5659" max="5659" width="1.375" customWidth="1"/>
    <col min="5889" max="5890" width="1.5" customWidth="1"/>
    <col min="5893" max="5893" width="11.625" bestFit="1" customWidth="1"/>
    <col min="5894" max="5894" width="5.875" customWidth="1"/>
    <col min="5896" max="5896" width="11.625" customWidth="1"/>
    <col min="5897" max="5897" width="1.375" customWidth="1"/>
    <col min="5898" max="5898" width="6.25" customWidth="1"/>
    <col min="5899" max="5899" width="1.5" customWidth="1"/>
    <col min="5901" max="5901" width="8.375" customWidth="1"/>
    <col min="5902" max="5902" width="11.625" customWidth="1"/>
    <col min="5903" max="5903" width="5.875" customWidth="1"/>
    <col min="5905" max="5905" width="11.625" customWidth="1"/>
    <col min="5906" max="5906" width="1.375" customWidth="1"/>
    <col min="5907" max="5907" width="6.25" customWidth="1"/>
    <col min="5908" max="5908" width="1.5" customWidth="1"/>
    <col min="5911" max="5911" width="11.625" customWidth="1"/>
    <col min="5914" max="5914" width="11.625" customWidth="1"/>
    <col min="5915" max="5915" width="1.375" customWidth="1"/>
    <col min="6145" max="6146" width="1.5" customWidth="1"/>
    <col min="6149" max="6149" width="11.625" bestFit="1" customWidth="1"/>
    <col min="6150" max="6150" width="5.875" customWidth="1"/>
    <col min="6152" max="6152" width="11.625" customWidth="1"/>
    <col min="6153" max="6153" width="1.375" customWidth="1"/>
    <col min="6154" max="6154" width="6.25" customWidth="1"/>
    <col min="6155" max="6155" width="1.5" customWidth="1"/>
    <col min="6157" max="6157" width="8.375" customWidth="1"/>
    <col min="6158" max="6158" width="11.625" customWidth="1"/>
    <col min="6159" max="6159" width="5.875" customWidth="1"/>
    <col min="6161" max="6161" width="11.625" customWidth="1"/>
    <col min="6162" max="6162" width="1.375" customWidth="1"/>
    <col min="6163" max="6163" width="6.25" customWidth="1"/>
    <col min="6164" max="6164" width="1.5" customWidth="1"/>
    <col min="6167" max="6167" width="11.625" customWidth="1"/>
    <col min="6170" max="6170" width="11.625" customWidth="1"/>
    <col min="6171" max="6171" width="1.375" customWidth="1"/>
    <col min="6401" max="6402" width="1.5" customWidth="1"/>
    <col min="6405" max="6405" width="11.625" bestFit="1" customWidth="1"/>
    <col min="6406" max="6406" width="5.875" customWidth="1"/>
    <col min="6408" max="6408" width="11.625" customWidth="1"/>
    <col min="6409" max="6409" width="1.375" customWidth="1"/>
    <col min="6410" max="6410" width="6.25" customWidth="1"/>
    <col min="6411" max="6411" width="1.5" customWidth="1"/>
    <col min="6413" max="6413" width="8.375" customWidth="1"/>
    <col min="6414" max="6414" width="11.625" customWidth="1"/>
    <col min="6415" max="6415" width="5.875" customWidth="1"/>
    <col min="6417" max="6417" width="11.625" customWidth="1"/>
    <col min="6418" max="6418" width="1.375" customWidth="1"/>
    <col min="6419" max="6419" width="6.25" customWidth="1"/>
    <col min="6420" max="6420" width="1.5" customWidth="1"/>
    <col min="6423" max="6423" width="11.625" customWidth="1"/>
    <col min="6426" max="6426" width="11.625" customWidth="1"/>
    <col min="6427" max="6427" width="1.375" customWidth="1"/>
    <col min="6657" max="6658" width="1.5" customWidth="1"/>
    <col min="6661" max="6661" width="11.625" bestFit="1" customWidth="1"/>
    <col min="6662" max="6662" width="5.875" customWidth="1"/>
    <col min="6664" max="6664" width="11.625" customWidth="1"/>
    <col min="6665" max="6665" width="1.375" customWidth="1"/>
    <col min="6666" max="6666" width="6.25" customWidth="1"/>
    <col min="6667" max="6667" width="1.5" customWidth="1"/>
    <col min="6669" max="6669" width="8.375" customWidth="1"/>
    <col min="6670" max="6670" width="11.625" customWidth="1"/>
    <col min="6671" max="6671" width="5.875" customWidth="1"/>
    <col min="6673" max="6673" width="11.625" customWidth="1"/>
    <col min="6674" max="6674" width="1.375" customWidth="1"/>
    <col min="6675" max="6675" width="6.25" customWidth="1"/>
    <col min="6676" max="6676" width="1.5" customWidth="1"/>
    <col min="6679" max="6679" width="11.625" customWidth="1"/>
    <col min="6682" max="6682" width="11.625" customWidth="1"/>
    <col min="6683" max="6683" width="1.375" customWidth="1"/>
    <col min="6913" max="6914" width="1.5" customWidth="1"/>
    <col min="6917" max="6917" width="11.625" bestFit="1" customWidth="1"/>
    <col min="6918" max="6918" width="5.875" customWidth="1"/>
    <col min="6920" max="6920" width="11.625" customWidth="1"/>
    <col min="6921" max="6921" width="1.375" customWidth="1"/>
    <col min="6922" max="6922" width="6.25" customWidth="1"/>
    <col min="6923" max="6923" width="1.5" customWidth="1"/>
    <col min="6925" max="6925" width="8.375" customWidth="1"/>
    <col min="6926" max="6926" width="11.625" customWidth="1"/>
    <col min="6927" max="6927" width="5.875" customWidth="1"/>
    <col min="6929" max="6929" width="11.625" customWidth="1"/>
    <col min="6930" max="6930" width="1.375" customWidth="1"/>
    <col min="6931" max="6931" width="6.25" customWidth="1"/>
    <col min="6932" max="6932" width="1.5" customWidth="1"/>
    <col min="6935" max="6935" width="11.625" customWidth="1"/>
    <col min="6938" max="6938" width="11.625" customWidth="1"/>
    <col min="6939" max="6939" width="1.375" customWidth="1"/>
    <col min="7169" max="7170" width="1.5" customWidth="1"/>
    <col min="7173" max="7173" width="11.625" bestFit="1" customWidth="1"/>
    <col min="7174" max="7174" width="5.875" customWidth="1"/>
    <col min="7176" max="7176" width="11.625" customWidth="1"/>
    <col min="7177" max="7177" width="1.375" customWidth="1"/>
    <col min="7178" max="7178" width="6.25" customWidth="1"/>
    <col min="7179" max="7179" width="1.5" customWidth="1"/>
    <col min="7181" max="7181" width="8.375" customWidth="1"/>
    <col min="7182" max="7182" width="11.625" customWidth="1"/>
    <col min="7183" max="7183" width="5.875" customWidth="1"/>
    <col min="7185" max="7185" width="11.625" customWidth="1"/>
    <col min="7186" max="7186" width="1.375" customWidth="1"/>
    <col min="7187" max="7187" width="6.25" customWidth="1"/>
    <col min="7188" max="7188" width="1.5" customWidth="1"/>
    <col min="7191" max="7191" width="11.625" customWidth="1"/>
    <col min="7194" max="7194" width="11.625" customWidth="1"/>
    <col min="7195" max="7195" width="1.375" customWidth="1"/>
    <col min="7425" max="7426" width="1.5" customWidth="1"/>
    <col min="7429" max="7429" width="11.625" bestFit="1" customWidth="1"/>
    <col min="7430" max="7430" width="5.875" customWidth="1"/>
    <col min="7432" max="7432" width="11.625" customWidth="1"/>
    <col min="7433" max="7433" width="1.375" customWidth="1"/>
    <col min="7434" max="7434" width="6.25" customWidth="1"/>
    <col min="7435" max="7435" width="1.5" customWidth="1"/>
    <col min="7437" max="7437" width="8.375" customWidth="1"/>
    <col min="7438" max="7438" width="11.625" customWidth="1"/>
    <col min="7439" max="7439" width="5.875" customWidth="1"/>
    <col min="7441" max="7441" width="11.625" customWidth="1"/>
    <col min="7442" max="7442" width="1.375" customWidth="1"/>
    <col min="7443" max="7443" width="6.25" customWidth="1"/>
    <col min="7444" max="7444" width="1.5" customWidth="1"/>
    <col min="7447" max="7447" width="11.625" customWidth="1"/>
    <col min="7450" max="7450" width="11.625" customWidth="1"/>
    <col min="7451" max="7451" width="1.375" customWidth="1"/>
    <col min="7681" max="7682" width="1.5" customWidth="1"/>
    <col min="7685" max="7685" width="11.625" bestFit="1" customWidth="1"/>
    <col min="7686" max="7686" width="5.875" customWidth="1"/>
    <col min="7688" max="7688" width="11.625" customWidth="1"/>
    <col min="7689" max="7689" width="1.375" customWidth="1"/>
    <col min="7690" max="7690" width="6.25" customWidth="1"/>
    <col min="7691" max="7691" width="1.5" customWidth="1"/>
    <col min="7693" max="7693" width="8.375" customWidth="1"/>
    <col min="7694" max="7694" width="11.625" customWidth="1"/>
    <col min="7695" max="7695" width="5.875" customWidth="1"/>
    <col min="7697" max="7697" width="11.625" customWidth="1"/>
    <col min="7698" max="7698" width="1.375" customWidth="1"/>
    <col min="7699" max="7699" width="6.25" customWidth="1"/>
    <col min="7700" max="7700" width="1.5" customWidth="1"/>
    <col min="7703" max="7703" width="11.625" customWidth="1"/>
    <col min="7706" max="7706" width="11.625" customWidth="1"/>
    <col min="7707" max="7707" width="1.375" customWidth="1"/>
    <col min="7937" max="7938" width="1.5" customWidth="1"/>
    <col min="7941" max="7941" width="11.625" bestFit="1" customWidth="1"/>
    <col min="7942" max="7942" width="5.875" customWidth="1"/>
    <col min="7944" max="7944" width="11.625" customWidth="1"/>
    <col min="7945" max="7945" width="1.375" customWidth="1"/>
    <col min="7946" max="7946" width="6.25" customWidth="1"/>
    <col min="7947" max="7947" width="1.5" customWidth="1"/>
    <col min="7949" max="7949" width="8.375" customWidth="1"/>
    <col min="7950" max="7950" width="11.625" customWidth="1"/>
    <col min="7951" max="7951" width="5.875" customWidth="1"/>
    <col min="7953" max="7953" width="11.625" customWidth="1"/>
    <col min="7954" max="7954" width="1.375" customWidth="1"/>
    <col min="7955" max="7955" width="6.25" customWidth="1"/>
    <col min="7956" max="7956" width="1.5" customWidth="1"/>
    <col min="7959" max="7959" width="11.625" customWidth="1"/>
    <col min="7962" max="7962" width="11.625" customWidth="1"/>
    <col min="7963" max="7963" width="1.375" customWidth="1"/>
    <col min="8193" max="8194" width="1.5" customWidth="1"/>
    <col min="8197" max="8197" width="11.625" bestFit="1" customWidth="1"/>
    <col min="8198" max="8198" width="5.875" customWidth="1"/>
    <col min="8200" max="8200" width="11.625" customWidth="1"/>
    <col min="8201" max="8201" width="1.375" customWidth="1"/>
    <col min="8202" max="8202" width="6.25" customWidth="1"/>
    <col min="8203" max="8203" width="1.5" customWidth="1"/>
    <col min="8205" max="8205" width="8.375" customWidth="1"/>
    <col min="8206" max="8206" width="11.625" customWidth="1"/>
    <col min="8207" max="8207" width="5.875" customWidth="1"/>
    <col min="8209" max="8209" width="11.625" customWidth="1"/>
    <col min="8210" max="8210" width="1.375" customWidth="1"/>
    <col min="8211" max="8211" width="6.25" customWidth="1"/>
    <col min="8212" max="8212" width="1.5" customWidth="1"/>
    <col min="8215" max="8215" width="11.625" customWidth="1"/>
    <col min="8218" max="8218" width="11.625" customWidth="1"/>
    <col min="8219" max="8219" width="1.375" customWidth="1"/>
    <col min="8449" max="8450" width="1.5" customWidth="1"/>
    <col min="8453" max="8453" width="11.625" bestFit="1" customWidth="1"/>
    <col min="8454" max="8454" width="5.875" customWidth="1"/>
    <col min="8456" max="8456" width="11.625" customWidth="1"/>
    <col min="8457" max="8457" width="1.375" customWidth="1"/>
    <col min="8458" max="8458" width="6.25" customWidth="1"/>
    <col min="8459" max="8459" width="1.5" customWidth="1"/>
    <col min="8461" max="8461" width="8.375" customWidth="1"/>
    <col min="8462" max="8462" width="11.625" customWidth="1"/>
    <col min="8463" max="8463" width="5.875" customWidth="1"/>
    <col min="8465" max="8465" width="11.625" customWidth="1"/>
    <col min="8466" max="8466" width="1.375" customWidth="1"/>
    <col min="8467" max="8467" width="6.25" customWidth="1"/>
    <col min="8468" max="8468" width="1.5" customWidth="1"/>
    <col min="8471" max="8471" width="11.625" customWidth="1"/>
    <col min="8474" max="8474" width="11.625" customWidth="1"/>
    <col min="8475" max="8475" width="1.375" customWidth="1"/>
    <col min="8705" max="8706" width="1.5" customWidth="1"/>
    <col min="8709" max="8709" width="11.625" bestFit="1" customWidth="1"/>
    <col min="8710" max="8710" width="5.875" customWidth="1"/>
    <col min="8712" max="8712" width="11.625" customWidth="1"/>
    <col min="8713" max="8713" width="1.375" customWidth="1"/>
    <col min="8714" max="8714" width="6.25" customWidth="1"/>
    <col min="8715" max="8715" width="1.5" customWidth="1"/>
    <col min="8717" max="8717" width="8.375" customWidth="1"/>
    <col min="8718" max="8718" width="11.625" customWidth="1"/>
    <col min="8719" max="8719" width="5.875" customWidth="1"/>
    <col min="8721" max="8721" width="11.625" customWidth="1"/>
    <col min="8722" max="8722" width="1.375" customWidth="1"/>
    <col min="8723" max="8723" width="6.25" customWidth="1"/>
    <col min="8724" max="8724" width="1.5" customWidth="1"/>
    <col min="8727" max="8727" width="11.625" customWidth="1"/>
    <col min="8730" max="8730" width="11.625" customWidth="1"/>
    <col min="8731" max="8731" width="1.375" customWidth="1"/>
    <col min="8961" max="8962" width="1.5" customWidth="1"/>
    <col min="8965" max="8965" width="11.625" bestFit="1" customWidth="1"/>
    <col min="8966" max="8966" width="5.875" customWidth="1"/>
    <col min="8968" max="8968" width="11.625" customWidth="1"/>
    <col min="8969" max="8969" width="1.375" customWidth="1"/>
    <col min="8970" max="8970" width="6.25" customWidth="1"/>
    <col min="8971" max="8971" width="1.5" customWidth="1"/>
    <col min="8973" max="8973" width="8.375" customWidth="1"/>
    <col min="8974" max="8974" width="11.625" customWidth="1"/>
    <col min="8975" max="8975" width="5.875" customWidth="1"/>
    <col min="8977" max="8977" width="11.625" customWidth="1"/>
    <col min="8978" max="8978" width="1.375" customWidth="1"/>
    <col min="8979" max="8979" width="6.25" customWidth="1"/>
    <col min="8980" max="8980" width="1.5" customWidth="1"/>
    <col min="8983" max="8983" width="11.625" customWidth="1"/>
    <col min="8986" max="8986" width="11.625" customWidth="1"/>
    <col min="8987" max="8987" width="1.375" customWidth="1"/>
    <col min="9217" max="9218" width="1.5" customWidth="1"/>
    <col min="9221" max="9221" width="11.625" bestFit="1" customWidth="1"/>
    <col min="9222" max="9222" width="5.875" customWidth="1"/>
    <col min="9224" max="9224" width="11.625" customWidth="1"/>
    <col min="9225" max="9225" width="1.375" customWidth="1"/>
    <col min="9226" max="9226" width="6.25" customWidth="1"/>
    <col min="9227" max="9227" width="1.5" customWidth="1"/>
    <col min="9229" max="9229" width="8.375" customWidth="1"/>
    <col min="9230" max="9230" width="11.625" customWidth="1"/>
    <col min="9231" max="9231" width="5.875" customWidth="1"/>
    <col min="9233" max="9233" width="11.625" customWidth="1"/>
    <col min="9234" max="9234" width="1.375" customWidth="1"/>
    <col min="9235" max="9235" width="6.25" customWidth="1"/>
    <col min="9236" max="9236" width="1.5" customWidth="1"/>
    <col min="9239" max="9239" width="11.625" customWidth="1"/>
    <col min="9242" max="9242" width="11.625" customWidth="1"/>
    <col min="9243" max="9243" width="1.375" customWidth="1"/>
    <col min="9473" max="9474" width="1.5" customWidth="1"/>
    <col min="9477" max="9477" width="11.625" bestFit="1" customWidth="1"/>
    <col min="9478" max="9478" width="5.875" customWidth="1"/>
    <col min="9480" max="9480" width="11.625" customWidth="1"/>
    <col min="9481" max="9481" width="1.375" customWidth="1"/>
    <col min="9482" max="9482" width="6.25" customWidth="1"/>
    <col min="9483" max="9483" width="1.5" customWidth="1"/>
    <col min="9485" max="9485" width="8.375" customWidth="1"/>
    <col min="9486" max="9486" width="11.625" customWidth="1"/>
    <col min="9487" max="9487" width="5.875" customWidth="1"/>
    <col min="9489" max="9489" width="11.625" customWidth="1"/>
    <col min="9490" max="9490" width="1.375" customWidth="1"/>
    <col min="9491" max="9491" width="6.25" customWidth="1"/>
    <col min="9492" max="9492" width="1.5" customWidth="1"/>
    <col min="9495" max="9495" width="11.625" customWidth="1"/>
    <col min="9498" max="9498" width="11.625" customWidth="1"/>
    <col min="9499" max="9499" width="1.375" customWidth="1"/>
    <col min="9729" max="9730" width="1.5" customWidth="1"/>
    <col min="9733" max="9733" width="11.625" bestFit="1" customWidth="1"/>
    <col min="9734" max="9734" width="5.875" customWidth="1"/>
    <col min="9736" max="9736" width="11.625" customWidth="1"/>
    <col min="9737" max="9737" width="1.375" customWidth="1"/>
    <col min="9738" max="9738" width="6.25" customWidth="1"/>
    <col min="9739" max="9739" width="1.5" customWidth="1"/>
    <col min="9741" max="9741" width="8.375" customWidth="1"/>
    <col min="9742" max="9742" width="11.625" customWidth="1"/>
    <col min="9743" max="9743" width="5.875" customWidth="1"/>
    <col min="9745" max="9745" width="11.625" customWidth="1"/>
    <col min="9746" max="9746" width="1.375" customWidth="1"/>
    <col min="9747" max="9747" width="6.25" customWidth="1"/>
    <col min="9748" max="9748" width="1.5" customWidth="1"/>
    <col min="9751" max="9751" width="11.625" customWidth="1"/>
    <col min="9754" max="9754" width="11.625" customWidth="1"/>
    <col min="9755" max="9755" width="1.375" customWidth="1"/>
    <col min="9985" max="9986" width="1.5" customWidth="1"/>
    <col min="9989" max="9989" width="11.625" bestFit="1" customWidth="1"/>
    <col min="9990" max="9990" width="5.875" customWidth="1"/>
    <col min="9992" max="9992" width="11.625" customWidth="1"/>
    <col min="9993" max="9993" width="1.375" customWidth="1"/>
    <col min="9994" max="9994" width="6.25" customWidth="1"/>
    <col min="9995" max="9995" width="1.5" customWidth="1"/>
    <col min="9997" max="9997" width="8.375" customWidth="1"/>
    <col min="9998" max="9998" width="11.625" customWidth="1"/>
    <col min="9999" max="9999" width="5.875" customWidth="1"/>
    <col min="10001" max="10001" width="11.625" customWidth="1"/>
    <col min="10002" max="10002" width="1.375" customWidth="1"/>
    <col min="10003" max="10003" width="6.25" customWidth="1"/>
    <col min="10004" max="10004" width="1.5" customWidth="1"/>
    <col min="10007" max="10007" width="11.625" customWidth="1"/>
    <col min="10010" max="10010" width="11.625" customWidth="1"/>
    <col min="10011" max="10011" width="1.375" customWidth="1"/>
    <col min="10241" max="10242" width="1.5" customWidth="1"/>
    <col min="10245" max="10245" width="11.625" bestFit="1" customWidth="1"/>
    <col min="10246" max="10246" width="5.875" customWidth="1"/>
    <col min="10248" max="10248" width="11.625" customWidth="1"/>
    <col min="10249" max="10249" width="1.375" customWidth="1"/>
    <col min="10250" max="10250" width="6.25" customWidth="1"/>
    <col min="10251" max="10251" width="1.5" customWidth="1"/>
    <col min="10253" max="10253" width="8.375" customWidth="1"/>
    <col min="10254" max="10254" width="11.625" customWidth="1"/>
    <col min="10255" max="10255" width="5.875" customWidth="1"/>
    <col min="10257" max="10257" width="11.625" customWidth="1"/>
    <col min="10258" max="10258" width="1.375" customWidth="1"/>
    <col min="10259" max="10259" width="6.25" customWidth="1"/>
    <col min="10260" max="10260" width="1.5" customWidth="1"/>
    <col min="10263" max="10263" width="11.625" customWidth="1"/>
    <col min="10266" max="10266" width="11.625" customWidth="1"/>
    <col min="10267" max="10267" width="1.375" customWidth="1"/>
    <col min="10497" max="10498" width="1.5" customWidth="1"/>
    <col min="10501" max="10501" width="11.625" bestFit="1" customWidth="1"/>
    <col min="10502" max="10502" width="5.875" customWidth="1"/>
    <col min="10504" max="10504" width="11.625" customWidth="1"/>
    <col min="10505" max="10505" width="1.375" customWidth="1"/>
    <col min="10506" max="10506" width="6.25" customWidth="1"/>
    <col min="10507" max="10507" width="1.5" customWidth="1"/>
    <col min="10509" max="10509" width="8.375" customWidth="1"/>
    <col min="10510" max="10510" width="11.625" customWidth="1"/>
    <col min="10511" max="10511" width="5.875" customWidth="1"/>
    <col min="10513" max="10513" width="11.625" customWidth="1"/>
    <col min="10514" max="10514" width="1.375" customWidth="1"/>
    <col min="10515" max="10515" width="6.25" customWidth="1"/>
    <col min="10516" max="10516" width="1.5" customWidth="1"/>
    <col min="10519" max="10519" width="11.625" customWidth="1"/>
    <col min="10522" max="10522" width="11.625" customWidth="1"/>
    <col min="10523" max="10523" width="1.375" customWidth="1"/>
    <col min="10753" max="10754" width="1.5" customWidth="1"/>
    <col min="10757" max="10757" width="11.625" bestFit="1" customWidth="1"/>
    <col min="10758" max="10758" width="5.875" customWidth="1"/>
    <col min="10760" max="10760" width="11.625" customWidth="1"/>
    <col min="10761" max="10761" width="1.375" customWidth="1"/>
    <col min="10762" max="10762" width="6.25" customWidth="1"/>
    <col min="10763" max="10763" width="1.5" customWidth="1"/>
    <col min="10765" max="10765" width="8.375" customWidth="1"/>
    <col min="10766" max="10766" width="11.625" customWidth="1"/>
    <col min="10767" max="10767" width="5.875" customWidth="1"/>
    <col min="10769" max="10769" width="11.625" customWidth="1"/>
    <col min="10770" max="10770" width="1.375" customWidth="1"/>
    <col min="10771" max="10771" width="6.25" customWidth="1"/>
    <col min="10772" max="10772" width="1.5" customWidth="1"/>
    <col min="10775" max="10775" width="11.625" customWidth="1"/>
    <col min="10778" max="10778" width="11.625" customWidth="1"/>
    <col min="10779" max="10779" width="1.375" customWidth="1"/>
    <col min="11009" max="11010" width="1.5" customWidth="1"/>
    <col min="11013" max="11013" width="11.625" bestFit="1" customWidth="1"/>
    <col min="11014" max="11014" width="5.875" customWidth="1"/>
    <col min="11016" max="11016" width="11.625" customWidth="1"/>
    <col min="11017" max="11017" width="1.375" customWidth="1"/>
    <col min="11018" max="11018" width="6.25" customWidth="1"/>
    <col min="11019" max="11019" width="1.5" customWidth="1"/>
    <col min="11021" max="11021" width="8.375" customWidth="1"/>
    <col min="11022" max="11022" width="11.625" customWidth="1"/>
    <col min="11023" max="11023" width="5.875" customWidth="1"/>
    <col min="11025" max="11025" width="11.625" customWidth="1"/>
    <col min="11026" max="11026" width="1.375" customWidth="1"/>
    <col min="11027" max="11027" width="6.25" customWidth="1"/>
    <col min="11028" max="11028" width="1.5" customWidth="1"/>
    <col min="11031" max="11031" width="11.625" customWidth="1"/>
    <col min="11034" max="11034" width="11.625" customWidth="1"/>
    <col min="11035" max="11035" width="1.375" customWidth="1"/>
    <col min="11265" max="11266" width="1.5" customWidth="1"/>
    <col min="11269" max="11269" width="11.625" bestFit="1" customWidth="1"/>
    <col min="11270" max="11270" width="5.875" customWidth="1"/>
    <col min="11272" max="11272" width="11.625" customWidth="1"/>
    <col min="11273" max="11273" width="1.375" customWidth="1"/>
    <col min="11274" max="11274" width="6.25" customWidth="1"/>
    <col min="11275" max="11275" width="1.5" customWidth="1"/>
    <col min="11277" max="11277" width="8.375" customWidth="1"/>
    <col min="11278" max="11278" width="11.625" customWidth="1"/>
    <col min="11279" max="11279" width="5.875" customWidth="1"/>
    <col min="11281" max="11281" width="11.625" customWidth="1"/>
    <col min="11282" max="11282" width="1.375" customWidth="1"/>
    <col min="11283" max="11283" width="6.25" customWidth="1"/>
    <col min="11284" max="11284" width="1.5" customWidth="1"/>
    <col min="11287" max="11287" width="11.625" customWidth="1"/>
    <col min="11290" max="11290" width="11.625" customWidth="1"/>
    <col min="11291" max="11291" width="1.375" customWidth="1"/>
    <col min="11521" max="11522" width="1.5" customWidth="1"/>
    <col min="11525" max="11525" width="11.625" bestFit="1" customWidth="1"/>
    <col min="11526" max="11526" width="5.875" customWidth="1"/>
    <col min="11528" max="11528" width="11.625" customWidth="1"/>
    <col min="11529" max="11529" width="1.375" customWidth="1"/>
    <col min="11530" max="11530" width="6.25" customWidth="1"/>
    <col min="11531" max="11531" width="1.5" customWidth="1"/>
    <col min="11533" max="11533" width="8.375" customWidth="1"/>
    <col min="11534" max="11534" width="11.625" customWidth="1"/>
    <col min="11535" max="11535" width="5.875" customWidth="1"/>
    <col min="11537" max="11537" width="11.625" customWidth="1"/>
    <col min="11538" max="11538" width="1.375" customWidth="1"/>
    <col min="11539" max="11539" width="6.25" customWidth="1"/>
    <col min="11540" max="11540" width="1.5" customWidth="1"/>
    <col min="11543" max="11543" width="11.625" customWidth="1"/>
    <col min="11546" max="11546" width="11.625" customWidth="1"/>
    <col min="11547" max="11547" width="1.375" customWidth="1"/>
    <col min="11777" max="11778" width="1.5" customWidth="1"/>
    <col min="11781" max="11781" width="11.625" bestFit="1" customWidth="1"/>
    <col min="11782" max="11782" width="5.875" customWidth="1"/>
    <col min="11784" max="11784" width="11.625" customWidth="1"/>
    <col min="11785" max="11785" width="1.375" customWidth="1"/>
    <col min="11786" max="11786" width="6.25" customWidth="1"/>
    <col min="11787" max="11787" width="1.5" customWidth="1"/>
    <col min="11789" max="11789" width="8.375" customWidth="1"/>
    <col min="11790" max="11790" width="11.625" customWidth="1"/>
    <col min="11791" max="11791" width="5.875" customWidth="1"/>
    <col min="11793" max="11793" width="11.625" customWidth="1"/>
    <col min="11794" max="11794" width="1.375" customWidth="1"/>
    <col min="11795" max="11795" width="6.25" customWidth="1"/>
    <col min="11796" max="11796" width="1.5" customWidth="1"/>
    <col min="11799" max="11799" width="11.625" customWidth="1"/>
    <col min="11802" max="11802" width="11.625" customWidth="1"/>
    <col min="11803" max="11803" width="1.375" customWidth="1"/>
    <col min="12033" max="12034" width="1.5" customWidth="1"/>
    <col min="12037" max="12037" width="11.625" bestFit="1" customWidth="1"/>
    <col min="12038" max="12038" width="5.875" customWidth="1"/>
    <col min="12040" max="12040" width="11.625" customWidth="1"/>
    <col min="12041" max="12041" width="1.375" customWidth="1"/>
    <col min="12042" max="12042" width="6.25" customWidth="1"/>
    <col min="12043" max="12043" width="1.5" customWidth="1"/>
    <col min="12045" max="12045" width="8.375" customWidth="1"/>
    <col min="12046" max="12046" width="11.625" customWidth="1"/>
    <col min="12047" max="12047" width="5.875" customWidth="1"/>
    <col min="12049" max="12049" width="11.625" customWidth="1"/>
    <col min="12050" max="12050" width="1.375" customWidth="1"/>
    <col min="12051" max="12051" width="6.25" customWidth="1"/>
    <col min="12052" max="12052" width="1.5" customWidth="1"/>
    <col min="12055" max="12055" width="11.625" customWidth="1"/>
    <col min="12058" max="12058" width="11.625" customWidth="1"/>
    <col min="12059" max="12059" width="1.375" customWidth="1"/>
    <col min="12289" max="12290" width="1.5" customWidth="1"/>
    <col min="12293" max="12293" width="11.625" bestFit="1" customWidth="1"/>
    <col min="12294" max="12294" width="5.875" customWidth="1"/>
    <col min="12296" max="12296" width="11.625" customWidth="1"/>
    <col min="12297" max="12297" width="1.375" customWidth="1"/>
    <col min="12298" max="12298" width="6.25" customWidth="1"/>
    <col min="12299" max="12299" width="1.5" customWidth="1"/>
    <col min="12301" max="12301" width="8.375" customWidth="1"/>
    <col min="12302" max="12302" width="11.625" customWidth="1"/>
    <col min="12303" max="12303" width="5.875" customWidth="1"/>
    <col min="12305" max="12305" width="11.625" customWidth="1"/>
    <col min="12306" max="12306" width="1.375" customWidth="1"/>
    <col min="12307" max="12307" width="6.25" customWidth="1"/>
    <col min="12308" max="12308" width="1.5" customWidth="1"/>
    <col min="12311" max="12311" width="11.625" customWidth="1"/>
    <col min="12314" max="12314" width="11.625" customWidth="1"/>
    <col min="12315" max="12315" width="1.375" customWidth="1"/>
    <col min="12545" max="12546" width="1.5" customWidth="1"/>
    <col min="12549" max="12549" width="11.625" bestFit="1" customWidth="1"/>
    <col min="12550" max="12550" width="5.875" customWidth="1"/>
    <col min="12552" max="12552" width="11.625" customWidth="1"/>
    <col min="12553" max="12553" width="1.375" customWidth="1"/>
    <col min="12554" max="12554" width="6.25" customWidth="1"/>
    <col min="12555" max="12555" width="1.5" customWidth="1"/>
    <col min="12557" max="12557" width="8.375" customWidth="1"/>
    <col min="12558" max="12558" width="11.625" customWidth="1"/>
    <col min="12559" max="12559" width="5.875" customWidth="1"/>
    <col min="12561" max="12561" width="11.625" customWidth="1"/>
    <col min="12562" max="12562" width="1.375" customWidth="1"/>
    <col min="12563" max="12563" width="6.25" customWidth="1"/>
    <col min="12564" max="12564" width="1.5" customWidth="1"/>
    <col min="12567" max="12567" width="11.625" customWidth="1"/>
    <col min="12570" max="12570" width="11.625" customWidth="1"/>
    <col min="12571" max="12571" width="1.375" customWidth="1"/>
    <col min="12801" max="12802" width="1.5" customWidth="1"/>
    <col min="12805" max="12805" width="11.625" bestFit="1" customWidth="1"/>
    <col min="12806" max="12806" width="5.875" customWidth="1"/>
    <col min="12808" max="12808" width="11.625" customWidth="1"/>
    <col min="12809" max="12809" width="1.375" customWidth="1"/>
    <col min="12810" max="12810" width="6.25" customWidth="1"/>
    <col min="12811" max="12811" width="1.5" customWidth="1"/>
    <col min="12813" max="12813" width="8.375" customWidth="1"/>
    <col min="12814" max="12814" width="11.625" customWidth="1"/>
    <col min="12815" max="12815" width="5.875" customWidth="1"/>
    <col min="12817" max="12817" width="11.625" customWidth="1"/>
    <col min="12818" max="12818" width="1.375" customWidth="1"/>
    <col min="12819" max="12819" width="6.25" customWidth="1"/>
    <col min="12820" max="12820" width="1.5" customWidth="1"/>
    <col min="12823" max="12823" width="11.625" customWidth="1"/>
    <col min="12826" max="12826" width="11.625" customWidth="1"/>
    <col min="12827" max="12827" width="1.375" customWidth="1"/>
    <col min="13057" max="13058" width="1.5" customWidth="1"/>
    <col min="13061" max="13061" width="11.625" bestFit="1" customWidth="1"/>
    <col min="13062" max="13062" width="5.875" customWidth="1"/>
    <col min="13064" max="13064" width="11.625" customWidth="1"/>
    <col min="13065" max="13065" width="1.375" customWidth="1"/>
    <col min="13066" max="13066" width="6.25" customWidth="1"/>
    <col min="13067" max="13067" width="1.5" customWidth="1"/>
    <col min="13069" max="13069" width="8.375" customWidth="1"/>
    <col min="13070" max="13070" width="11.625" customWidth="1"/>
    <col min="13071" max="13071" width="5.875" customWidth="1"/>
    <col min="13073" max="13073" width="11.625" customWidth="1"/>
    <col min="13074" max="13074" width="1.375" customWidth="1"/>
    <col min="13075" max="13075" width="6.25" customWidth="1"/>
    <col min="13076" max="13076" width="1.5" customWidth="1"/>
    <col min="13079" max="13079" width="11.625" customWidth="1"/>
    <col min="13082" max="13082" width="11.625" customWidth="1"/>
    <col min="13083" max="13083" width="1.375" customWidth="1"/>
    <col min="13313" max="13314" width="1.5" customWidth="1"/>
    <col min="13317" max="13317" width="11.625" bestFit="1" customWidth="1"/>
    <col min="13318" max="13318" width="5.875" customWidth="1"/>
    <col min="13320" max="13320" width="11.625" customWidth="1"/>
    <col min="13321" max="13321" width="1.375" customWidth="1"/>
    <col min="13322" max="13322" width="6.25" customWidth="1"/>
    <col min="13323" max="13323" width="1.5" customWidth="1"/>
    <col min="13325" max="13325" width="8.375" customWidth="1"/>
    <col min="13326" max="13326" width="11.625" customWidth="1"/>
    <col min="13327" max="13327" width="5.875" customWidth="1"/>
    <col min="13329" max="13329" width="11.625" customWidth="1"/>
    <col min="13330" max="13330" width="1.375" customWidth="1"/>
    <col min="13331" max="13331" width="6.25" customWidth="1"/>
    <col min="13332" max="13332" width="1.5" customWidth="1"/>
    <col min="13335" max="13335" width="11.625" customWidth="1"/>
    <col min="13338" max="13338" width="11.625" customWidth="1"/>
    <col min="13339" max="13339" width="1.375" customWidth="1"/>
    <col min="13569" max="13570" width="1.5" customWidth="1"/>
    <col min="13573" max="13573" width="11.625" bestFit="1" customWidth="1"/>
    <col min="13574" max="13574" width="5.875" customWidth="1"/>
    <col min="13576" max="13576" width="11.625" customWidth="1"/>
    <col min="13577" max="13577" width="1.375" customWidth="1"/>
    <col min="13578" max="13578" width="6.25" customWidth="1"/>
    <col min="13579" max="13579" width="1.5" customWidth="1"/>
    <col min="13581" max="13581" width="8.375" customWidth="1"/>
    <col min="13582" max="13582" width="11.625" customWidth="1"/>
    <col min="13583" max="13583" width="5.875" customWidth="1"/>
    <col min="13585" max="13585" width="11.625" customWidth="1"/>
    <col min="13586" max="13586" width="1.375" customWidth="1"/>
    <col min="13587" max="13587" width="6.25" customWidth="1"/>
    <col min="13588" max="13588" width="1.5" customWidth="1"/>
    <col min="13591" max="13591" width="11.625" customWidth="1"/>
    <col min="13594" max="13594" width="11.625" customWidth="1"/>
    <col min="13595" max="13595" width="1.375" customWidth="1"/>
    <col min="13825" max="13826" width="1.5" customWidth="1"/>
    <col min="13829" max="13829" width="11.625" bestFit="1" customWidth="1"/>
    <col min="13830" max="13830" width="5.875" customWidth="1"/>
    <col min="13832" max="13832" width="11.625" customWidth="1"/>
    <col min="13833" max="13833" width="1.375" customWidth="1"/>
    <col min="13834" max="13834" width="6.25" customWidth="1"/>
    <col min="13835" max="13835" width="1.5" customWidth="1"/>
    <col min="13837" max="13837" width="8.375" customWidth="1"/>
    <col min="13838" max="13838" width="11.625" customWidth="1"/>
    <col min="13839" max="13839" width="5.875" customWidth="1"/>
    <col min="13841" max="13841" width="11.625" customWidth="1"/>
    <col min="13842" max="13842" width="1.375" customWidth="1"/>
    <col min="13843" max="13843" width="6.25" customWidth="1"/>
    <col min="13844" max="13844" width="1.5" customWidth="1"/>
    <col min="13847" max="13847" width="11.625" customWidth="1"/>
    <col min="13850" max="13850" width="11.625" customWidth="1"/>
    <col min="13851" max="13851" width="1.375" customWidth="1"/>
    <col min="14081" max="14082" width="1.5" customWidth="1"/>
    <col min="14085" max="14085" width="11.625" bestFit="1" customWidth="1"/>
    <col min="14086" max="14086" width="5.875" customWidth="1"/>
    <col min="14088" max="14088" width="11.625" customWidth="1"/>
    <col min="14089" max="14089" width="1.375" customWidth="1"/>
    <col min="14090" max="14090" width="6.25" customWidth="1"/>
    <col min="14091" max="14091" width="1.5" customWidth="1"/>
    <col min="14093" max="14093" width="8.375" customWidth="1"/>
    <col min="14094" max="14094" width="11.625" customWidth="1"/>
    <col min="14095" max="14095" width="5.875" customWidth="1"/>
    <col min="14097" max="14097" width="11.625" customWidth="1"/>
    <col min="14098" max="14098" width="1.375" customWidth="1"/>
    <col min="14099" max="14099" width="6.25" customWidth="1"/>
    <col min="14100" max="14100" width="1.5" customWidth="1"/>
    <col min="14103" max="14103" width="11.625" customWidth="1"/>
    <col min="14106" max="14106" width="11.625" customWidth="1"/>
    <col min="14107" max="14107" width="1.375" customWidth="1"/>
    <col min="14337" max="14338" width="1.5" customWidth="1"/>
    <col min="14341" max="14341" width="11.625" bestFit="1" customWidth="1"/>
    <col min="14342" max="14342" width="5.875" customWidth="1"/>
    <col min="14344" max="14344" width="11.625" customWidth="1"/>
    <col min="14345" max="14345" width="1.375" customWidth="1"/>
    <col min="14346" max="14346" width="6.25" customWidth="1"/>
    <col min="14347" max="14347" width="1.5" customWidth="1"/>
    <col min="14349" max="14349" width="8.375" customWidth="1"/>
    <col min="14350" max="14350" width="11.625" customWidth="1"/>
    <col min="14351" max="14351" width="5.875" customWidth="1"/>
    <col min="14353" max="14353" width="11.625" customWidth="1"/>
    <col min="14354" max="14354" width="1.375" customWidth="1"/>
    <col min="14355" max="14355" width="6.25" customWidth="1"/>
    <col min="14356" max="14356" width="1.5" customWidth="1"/>
    <col min="14359" max="14359" width="11.625" customWidth="1"/>
    <col min="14362" max="14362" width="11.625" customWidth="1"/>
    <col min="14363" max="14363" width="1.375" customWidth="1"/>
    <col min="14593" max="14594" width="1.5" customWidth="1"/>
    <col min="14597" max="14597" width="11.625" bestFit="1" customWidth="1"/>
    <col min="14598" max="14598" width="5.875" customWidth="1"/>
    <col min="14600" max="14600" width="11.625" customWidth="1"/>
    <col min="14601" max="14601" width="1.375" customWidth="1"/>
    <col min="14602" max="14602" width="6.25" customWidth="1"/>
    <col min="14603" max="14603" width="1.5" customWidth="1"/>
    <col min="14605" max="14605" width="8.375" customWidth="1"/>
    <col min="14606" max="14606" width="11.625" customWidth="1"/>
    <col min="14607" max="14607" width="5.875" customWidth="1"/>
    <col min="14609" max="14609" width="11.625" customWidth="1"/>
    <col min="14610" max="14610" width="1.375" customWidth="1"/>
    <col min="14611" max="14611" width="6.25" customWidth="1"/>
    <col min="14612" max="14612" width="1.5" customWidth="1"/>
    <col min="14615" max="14615" width="11.625" customWidth="1"/>
    <col min="14618" max="14618" width="11.625" customWidth="1"/>
    <col min="14619" max="14619" width="1.375" customWidth="1"/>
    <col min="14849" max="14850" width="1.5" customWidth="1"/>
    <col min="14853" max="14853" width="11.625" bestFit="1" customWidth="1"/>
    <col min="14854" max="14854" width="5.875" customWidth="1"/>
    <col min="14856" max="14856" width="11.625" customWidth="1"/>
    <col min="14857" max="14857" width="1.375" customWidth="1"/>
    <col min="14858" max="14858" width="6.25" customWidth="1"/>
    <col min="14859" max="14859" width="1.5" customWidth="1"/>
    <col min="14861" max="14861" width="8.375" customWidth="1"/>
    <col min="14862" max="14862" width="11.625" customWidth="1"/>
    <col min="14863" max="14863" width="5.875" customWidth="1"/>
    <col min="14865" max="14865" width="11.625" customWidth="1"/>
    <col min="14866" max="14866" width="1.375" customWidth="1"/>
    <col min="14867" max="14867" width="6.25" customWidth="1"/>
    <col min="14868" max="14868" width="1.5" customWidth="1"/>
    <col min="14871" max="14871" width="11.625" customWidth="1"/>
    <col min="14874" max="14874" width="11.625" customWidth="1"/>
    <col min="14875" max="14875" width="1.375" customWidth="1"/>
    <col min="15105" max="15106" width="1.5" customWidth="1"/>
    <col min="15109" max="15109" width="11.625" bestFit="1" customWidth="1"/>
    <col min="15110" max="15110" width="5.875" customWidth="1"/>
    <col min="15112" max="15112" width="11.625" customWidth="1"/>
    <col min="15113" max="15113" width="1.375" customWidth="1"/>
    <col min="15114" max="15114" width="6.25" customWidth="1"/>
    <col min="15115" max="15115" width="1.5" customWidth="1"/>
    <col min="15117" max="15117" width="8.375" customWidth="1"/>
    <col min="15118" max="15118" width="11.625" customWidth="1"/>
    <col min="15119" max="15119" width="5.875" customWidth="1"/>
    <col min="15121" max="15121" width="11.625" customWidth="1"/>
    <col min="15122" max="15122" width="1.375" customWidth="1"/>
    <col min="15123" max="15123" width="6.25" customWidth="1"/>
    <col min="15124" max="15124" width="1.5" customWidth="1"/>
    <col min="15127" max="15127" width="11.625" customWidth="1"/>
    <col min="15130" max="15130" width="11.625" customWidth="1"/>
    <col min="15131" max="15131" width="1.375" customWidth="1"/>
    <col min="15361" max="15362" width="1.5" customWidth="1"/>
    <col min="15365" max="15365" width="11.625" bestFit="1" customWidth="1"/>
    <col min="15366" max="15366" width="5.875" customWidth="1"/>
    <col min="15368" max="15368" width="11.625" customWidth="1"/>
    <col min="15369" max="15369" width="1.375" customWidth="1"/>
    <col min="15370" max="15370" width="6.25" customWidth="1"/>
    <col min="15371" max="15371" width="1.5" customWidth="1"/>
    <col min="15373" max="15373" width="8.375" customWidth="1"/>
    <col min="15374" max="15374" width="11.625" customWidth="1"/>
    <col min="15375" max="15375" width="5.875" customWidth="1"/>
    <col min="15377" max="15377" width="11.625" customWidth="1"/>
    <col min="15378" max="15378" width="1.375" customWidth="1"/>
    <col min="15379" max="15379" width="6.25" customWidth="1"/>
    <col min="15380" max="15380" width="1.5" customWidth="1"/>
    <col min="15383" max="15383" width="11.625" customWidth="1"/>
    <col min="15386" max="15386" width="11.625" customWidth="1"/>
    <col min="15387" max="15387" width="1.375" customWidth="1"/>
    <col min="15617" max="15618" width="1.5" customWidth="1"/>
    <col min="15621" max="15621" width="11.625" bestFit="1" customWidth="1"/>
    <col min="15622" max="15622" width="5.875" customWidth="1"/>
    <col min="15624" max="15624" width="11.625" customWidth="1"/>
    <col min="15625" max="15625" width="1.375" customWidth="1"/>
    <col min="15626" max="15626" width="6.25" customWidth="1"/>
    <col min="15627" max="15627" width="1.5" customWidth="1"/>
    <col min="15629" max="15629" width="8.375" customWidth="1"/>
    <col min="15630" max="15630" width="11.625" customWidth="1"/>
    <col min="15631" max="15631" width="5.875" customWidth="1"/>
    <col min="15633" max="15633" width="11.625" customWidth="1"/>
    <col min="15634" max="15634" width="1.375" customWidth="1"/>
    <col min="15635" max="15635" width="6.25" customWidth="1"/>
    <col min="15636" max="15636" width="1.5" customWidth="1"/>
    <col min="15639" max="15639" width="11.625" customWidth="1"/>
    <col min="15642" max="15642" width="11.625" customWidth="1"/>
    <col min="15643" max="15643" width="1.375" customWidth="1"/>
    <col min="15873" max="15874" width="1.5" customWidth="1"/>
    <col min="15877" max="15877" width="11.625" bestFit="1" customWidth="1"/>
    <col min="15878" max="15878" width="5.875" customWidth="1"/>
    <col min="15880" max="15880" width="11.625" customWidth="1"/>
    <col min="15881" max="15881" width="1.375" customWidth="1"/>
    <col min="15882" max="15882" width="6.25" customWidth="1"/>
    <col min="15883" max="15883" width="1.5" customWidth="1"/>
    <col min="15885" max="15885" width="8.375" customWidth="1"/>
    <col min="15886" max="15886" width="11.625" customWidth="1"/>
    <col min="15887" max="15887" width="5.875" customWidth="1"/>
    <col min="15889" max="15889" width="11.625" customWidth="1"/>
    <col min="15890" max="15890" width="1.375" customWidth="1"/>
    <col min="15891" max="15891" width="6.25" customWidth="1"/>
    <col min="15892" max="15892" width="1.5" customWidth="1"/>
    <col min="15895" max="15895" width="11.625" customWidth="1"/>
    <col min="15898" max="15898" width="11.625" customWidth="1"/>
    <col min="15899" max="15899" width="1.375" customWidth="1"/>
    <col min="16129" max="16130" width="1.5" customWidth="1"/>
    <col min="16133" max="16133" width="11.625" bestFit="1" customWidth="1"/>
    <col min="16134" max="16134" width="5.875" customWidth="1"/>
    <col min="16136" max="16136" width="11.625" customWidth="1"/>
    <col min="16137" max="16137" width="1.375" customWidth="1"/>
    <col min="16138" max="16138" width="6.25" customWidth="1"/>
    <col min="16139" max="16139" width="1.5" customWidth="1"/>
    <col min="16141" max="16141" width="8.375" customWidth="1"/>
    <col min="16142" max="16142" width="11.625" customWidth="1"/>
    <col min="16143" max="16143" width="5.875" customWidth="1"/>
    <col min="16145" max="16145" width="11.625" customWidth="1"/>
    <col min="16146" max="16146" width="1.375" customWidth="1"/>
    <col min="16147" max="16147" width="6.25" customWidth="1"/>
    <col min="16148" max="16148" width="1.5" customWidth="1"/>
    <col min="16151" max="16151" width="11.625" customWidth="1"/>
    <col min="16154" max="16154" width="11.625" customWidth="1"/>
    <col min="16155" max="16155" width="1.375" customWidth="1"/>
  </cols>
  <sheetData>
    <row r="1" spans="2:27" ht="39" customHeight="1">
      <c r="C1" s="45" t="s">
        <v>218</v>
      </c>
    </row>
    <row r="2" spans="2:27" ht="38.25" customHeight="1">
      <c r="C2" s="47" t="s">
        <v>219</v>
      </c>
      <c r="U2" s="48" t="s">
        <v>220</v>
      </c>
    </row>
    <row r="3" spans="2:27" ht="9" customHeight="1">
      <c r="B3" s="49"/>
      <c r="C3" s="50"/>
      <c r="D3" s="50"/>
      <c r="E3" s="50"/>
      <c r="F3" s="50"/>
      <c r="G3" s="50"/>
      <c r="H3" s="50"/>
      <c r="I3" s="51"/>
      <c r="T3" s="52"/>
      <c r="U3" s="53"/>
      <c r="V3" s="53"/>
      <c r="W3" s="53"/>
      <c r="X3" s="53"/>
      <c r="Y3" s="53"/>
      <c r="Z3" s="53"/>
      <c r="AA3" s="54"/>
    </row>
    <row r="4" spans="2:27" ht="19.5" thickBot="1">
      <c r="B4" s="55"/>
      <c r="C4" s="56" t="s">
        <v>221</v>
      </c>
      <c r="D4" s="56"/>
      <c r="E4" s="56"/>
      <c r="F4" s="56" t="s">
        <v>222</v>
      </c>
      <c r="G4" s="56"/>
      <c r="H4" s="56"/>
      <c r="I4" s="57"/>
      <c r="T4" s="58"/>
      <c r="U4" s="59" t="s">
        <v>223</v>
      </c>
      <c r="V4" s="59"/>
      <c r="W4" s="59"/>
      <c r="X4" s="59" t="s">
        <v>224</v>
      </c>
      <c r="Y4" s="59"/>
      <c r="Z4" s="59"/>
      <c r="AA4" s="60"/>
    </row>
    <row r="5" spans="2:27" ht="15.75" thickTop="1" thickBot="1">
      <c r="B5" s="55"/>
      <c r="C5" s="56"/>
      <c r="D5" s="56"/>
      <c r="E5" s="61" t="str">
        <f>'ISO14404_Cal Sheet'!J56</f>
        <v/>
      </c>
      <c r="F5" s="56"/>
      <c r="G5" s="56"/>
      <c r="H5" s="61" t="str">
        <f>'ISO14404_Cal Sheet'!M56</f>
        <v/>
      </c>
      <c r="I5" s="57"/>
      <c r="K5" s="62"/>
      <c r="L5" s="63"/>
      <c r="M5" s="63"/>
      <c r="N5" s="63"/>
      <c r="O5" s="63"/>
      <c r="P5" s="63"/>
      <c r="Q5" s="63"/>
      <c r="R5" s="64"/>
      <c r="T5" s="58"/>
      <c r="U5" s="59"/>
      <c r="V5" s="65"/>
      <c r="W5" s="66" t="str">
        <f>IFERROR(IF($E$5-$N$7=0, "", $E$5-$N$7), "")</f>
        <v/>
      </c>
      <c r="X5" s="59"/>
      <c r="Y5" s="65"/>
      <c r="Z5" s="66" t="str">
        <f>IFERROR(IF($H$5-$Q$7=0, "", $H$5-$Q$7), "")</f>
        <v/>
      </c>
      <c r="AA5" s="60"/>
    </row>
    <row r="6" spans="2:27" ht="20.25" thickTop="1" thickBot="1">
      <c r="B6" s="55"/>
      <c r="C6" s="56"/>
      <c r="D6" s="56"/>
      <c r="E6" s="67" t="s">
        <v>225</v>
      </c>
      <c r="F6" s="56"/>
      <c r="G6" s="56"/>
      <c r="H6" s="67" t="s">
        <v>226</v>
      </c>
      <c r="I6" s="57"/>
      <c r="K6" s="68"/>
      <c r="L6" s="69" t="s">
        <v>227</v>
      </c>
      <c r="M6" s="69"/>
      <c r="N6" s="69"/>
      <c r="O6" s="69" t="s">
        <v>228</v>
      </c>
      <c r="P6" s="69"/>
      <c r="Q6" s="69"/>
      <c r="R6" s="70"/>
      <c r="T6" s="58"/>
      <c r="U6" s="59"/>
      <c r="V6" s="59"/>
      <c r="W6" s="71" t="s">
        <v>229</v>
      </c>
      <c r="X6" s="59"/>
      <c r="Y6" s="59"/>
      <c r="Z6" s="72" t="s">
        <v>230</v>
      </c>
      <c r="AA6" s="60"/>
    </row>
    <row r="7" spans="2:27" ht="15.75" customHeight="1" thickTop="1" thickBot="1">
      <c r="B7" s="55"/>
      <c r="C7" s="56" t="s">
        <v>231</v>
      </c>
      <c r="D7" s="56"/>
      <c r="E7" s="56"/>
      <c r="F7" s="56" t="s">
        <v>232</v>
      </c>
      <c r="G7" s="56"/>
      <c r="H7" s="56"/>
      <c r="I7" s="57"/>
      <c r="K7" s="68"/>
      <c r="L7" s="69"/>
      <c r="M7" s="69"/>
      <c r="N7" s="66" t="str">
        <f>IF($N$10*'ISO14404_Cal Sheet'!$F$3=0, "", $N$10*'ISO14404_Cal Sheet'!$F$3)</f>
        <v/>
      </c>
      <c r="O7" s="69"/>
      <c r="P7" s="69"/>
      <c r="Q7" s="66" t="str">
        <f>IF($Q$10*'ISO14404_Cal Sheet'!$F$3=0, "", $Q$10*'ISO14404_Cal Sheet'!$F$3)</f>
        <v/>
      </c>
      <c r="R7" s="70"/>
      <c r="T7" s="58"/>
      <c r="U7" s="59" t="s">
        <v>233</v>
      </c>
      <c r="V7" s="59"/>
      <c r="W7" s="73"/>
      <c r="X7" s="59" t="s">
        <v>234</v>
      </c>
      <c r="Y7" s="59"/>
      <c r="Z7" s="59"/>
      <c r="AA7" s="60"/>
    </row>
    <row r="8" spans="2:27" ht="15" customHeight="1" thickTop="1" thickBot="1">
      <c r="B8" s="55"/>
      <c r="C8" s="56"/>
      <c r="D8" s="56"/>
      <c r="E8" s="61" t="str">
        <f>'ISO14404_Cal Sheet'!J57</f>
        <v/>
      </c>
      <c r="F8" s="56"/>
      <c r="G8" s="56"/>
      <c r="H8" s="61" t="str">
        <f>'ISO14404_Cal Sheet'!M57</f>
        <v/>
      </c>
      <c r="I8" s="57"/>
      <c r="K8" s="68"/>
      <c r="L8" s="69"/>
      <c r="M8" s="69"/>
      <c r="N8" s="74" t="s">
        <v>229</v>
      </c>
      <c r="O8" s="69"/>
      <c r="P8" s="69"/>
      <c r="Q8" s="74" t="s">
        <v>226</v>
      </c>
      <c r="R8" s="70"/>
      <c r="T8" s="58"/>
      <c r="U8" s="59"/>
      <c r="V8" s="65"/>
      <c r="W8" s="66" t="str">
        <f>IFERROR(IF($E$8-$N$10=0, "", $E$8-$N$10), "")</f>
        <v/>
      </c>
      <c r="X8" s="59"/>
      <c r="Y8" s="65"/>
      <c r="Z8" s="66" t="str">
        <f>IFERROR(IF($H$8-$Q$10=0, "", $H$8-$Q$10), "")</f>
        <v/>
      </c>
      <c r="AA8" s="60"/>
    </row>
    <row r="9" spans="2:27" ht="15" customHeight="1" thickTop="1">
      <c r="B9" s="75"/>
      <c r="C9" s="76"/>
      <c r="D9" s="76"/>
      <c r="E9" s="77" t="s">
        <v>235</v>
      </c>
      <c r="F9" s="76"/>
      <c r="G9" s="76"/>
      <c r="H9" s="77" t="s">
        <v>236</v>
      </c>
      <c r="I9" s="78"/>
      <c r="K9" s="68"/>
      <c r="L9" s="69" t="s">
        <v>237</v>
      </c>
      <c r="M9" s="69"/>
      <c r="N9" s="69"/>
      <c r="O9" s="79" t="s">
        <v>238</v>
      </c>
      <c r="P9" s="69"/>
      <c r="Q9" s="69"/>
      <c r="R9" s="70"/>
      <c r="T9" s="80"/>
      <c r="U9" s="81"/>
      <c r="V9" s="81"/>
      <c r="W9" s="82" t="s">
        <v>239</v>
      </c>
      <c r="X9" s="81"/>
      <c r="Y9" s="81"/>
      <c r="Z9" s="82" t="s">
        <v>236</v>
      </c>
      <c r="AA9" s="83"/>
    </row>
    <row r="10" spans="2:27" ht="17.25" customHeight="1">
      <c r="K10" s="68"/>
      <c r="L10" s="69"/>
      <c r="M10" s="69"/>
      <c r="N10" s="84"/>
      <c r="O10" s="69"/>
      <c r="P10" s="69"/>
      <c r="Q10" s="84"/>
      <c r="R10" s="70"/>
    </row>
    <row r="11" spans="2:27" ht="15" customHeight="1">
      <c r="K11" s="85"/>
      <c r="L11" s="86"/>
      <c r="M11" s="87"/>
      <c r="N11" s="86" t="s">
        <v>235</v>
      </c>
      <c r="O11" s="87"/>
      <c r="P11" s="87"/>
      <c r="Q11" s="88" t="s">
        <v>236</v>
      </c>
      <c r="R11" s="89"/>
      <c r="U11" s="90" t="s">
        <v>240</v>
      </c>
    </row>
    <row r="12" spans="2:27">
      <c r="W12" s="91" t="str">
        <f>IFERROR(($W$5-$E$5)/$E$5, "")</f>
        <v/>
      </c>
      <c r="Z12" s="91" t="str">
        <f>IFERROR(($Z$5-$H$5)/$H$5, "")</f>
        <v/>
      </c>
    </row>
    <row r="14" spans="2:27">
      <c r="M14" t="s">
        <v>241</v>
      </c>
    </row>
    <row r="15" spans="2:27" ht="15" thickBot="1">
      <c r="L15" t="s">
        <v>242</v>
      </c>
    </row>
    <row r="16" spans="2:27" ht="15.75" thickTop="1" thickBot="1">
      <c r="M16" s="92"/>
      <c r="N16" t="s">
        <v>243</v>
      </c>
      <c r="P16" s="93" t="str">
        <f>IF($M$16*$O$17=0, "", $M$16*$O$17)</f>
        <v/>
      </c>
      <c r="Q16" t="s">
        <v>244</v>
      </c>
    </row>
    <row r="17" spans="14:18" ht="17.25" customHeight="1" thickTop="1">
      <c r="N17" s="94" t="s">
        <v>245</v>
      </c>
      <c r="O17" s="95">
        <v>9.7999999999999997E-3</v>
      </c>
    </row>
    <row r="18" spans="14:18" ht="9" customHeight="1">
      <c r="N18" s="115"/>
      <c r="O18" s="115"/>
      <c r="P18" s="46"/>
      <c r="R18"/>
    </row>
    <row r="19" spans="14:18" ht="9" customHeight="1">
      <c r="P19" s="46"/>
      <c r="R19"/>
    </row>
    <row r="20" spans="14:18">
      <c r="P20" s="46"/>
      <c r="R20"/>
    </row>
    <row r="21" spans="14:18">
      <c r="P21" s="46"/>
      <c r="R21"/>
    </row>
    <row r="22" spans="14:18">
      <c r="P22" s="46"/>
      <c r="R22"/>
    </row>
    <row r="25" spans="14:18" ht="9" customHeight="1"/>
  </sheetData>
  <mergeCells count="1">
    <mergeCell ref="N18:O18"/>
  </mergeCells>
  <phoneticPr fontId="4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B2:L52"/>
  <sheetViews>
    <sheetView tabSelected="1" zoomScale="60" zoomScaleNormal="60" workbookViewId="0"/>
  </sheetViews>
  <sheetFormatPr defaultRowHeight="14.25"/>
  <cols>
    <col min="1" max="1" width="3.5" style="1" customWidth="1"/>
    <col min="2" max="2" width="10.875" style="1" customWidth="1"/>
    <col min="3" max="3" width="4.625" style="1" customWidth="1"/>
    <col min="4" max="4" width="62.75" style="1" customWidth="1"/>
    <col min="5" max="5" width="0" style="1" hidden="1" customWidth="1"/>
    <col min="6" max="6" width="12.625" style="1" customWidth="1"/>
    <col min="7" max="12" width="17.625" style="1" customWidth="1"/>
    <col min="13" max="16384" width="9" style="1"/>
  </cols>
  <sheetData>
    <row r="2" spans="2:12" ht="37.5" customHeight="1">
      <c r="G2" s="123" t="s">
        <v>28</v>
      </c>
      <c r="H2" s="124"/>
      <c r="I2" s="125"/>
      <c r="J2" s="123" t="s">
        <v>30</v>
      </c>
      <c r="K2" s="124"/>
      <c r="L2" s="125"/>
    </row>
    <row r="3" spans="2:12" ht="42.75">
      <c r="B3" s="126" t="s">
        <v>31</v>
      </c>
      <c r="C3" s="126"/>
      <c r="D3" s="126"/>
      <c r="E3" s="127" t="s">
        <v>22</v>
      </c>
      <c r="F3" s="128" t="s">
        <v>23</v>
      </c>
      <c r="G3" s="10" t="s">
        <v>24</v>
      </c>
      <c r="H3" s="10" t="s">
        <v>25</v>
      </c>
      <c r="I3" s="10" t="s">
        <v>26</v>
      </c>
      <c r="J3" s="11" t="s">
        <v>52</v>
      </c>
      <c r="K3" s="11" t="s">
        <v>53</v>
      </c>
      <c r="L3" s="11" t="s">
        <v>54</v>
      </c>
    </row>
    <row r="4" spans="2:12" ht="57" customHeight="1">
      <c r="B4" s="126"/>
      <c r="C4" s="126"/>
      <c r="D4" s="126"/>
      <c r="E4" s="127"/>
      <c r="F4" s="129"/>
      <c r="G4" s="11" t="s">
        <v>27</v>
      </c>
      <c r="H4" s="11" t="s">
        <v>27</v>
      </c>
      <c r="I4" s="11" t="s">
        <v>27</v>
      </c>
      <c r="J4" s="11" t="s">
        <v>55</v>
      </c>
      <c r="K4" s="11" t="s">
        <v>55</v>
      </c>
      <c r="L4" s="11" t="s">
        <v>55</v>
      </c>
    </row>
    <row r="5" spans="2:12" ht="24.75" customHeight="1">
      <c r="B5" s="117" t="s">
        <v>32</v>
      </c>
      <c r="C5" s="12">
        <v>1</v>
      </c>
      <c r="D5" s="28" t="s">
        <v>88</v>
      </c>
      <c r="E5" s="22" t="s">
        <v>1</v>
      </c>
      <c r="F5" s="23" t="s">
        <v>79</v>
      </c>
      <c r="G5" s="14">
        <v>35.9</v>
      </c>
      <c r="H5" s="15" t="s">
        <v>21</v>
      </c>
      <c r="I5" s="16">
        <f>G5</f>
        <v>35.9</v>
      </c>
      <c r="J5" s="14">
        <v>2.0139999999999998</v>
      </c>
      <c r="K5" s="16" t="s">
        <v>29</v>
      </c>
      <c r="L5" s="16">
        <f>J5</f>
        <v>2.0139999999999998</v>
      </c>
    </row>
    <row r="6" spans="2:12" ht="24.75" customHeight="1">
      <c r="B6" s="118"/>
      <c r="C6" s="12">
        <v>2</v>
      </c>
      <c r="D6" s="28" t="s">
        <v>89</v>
      </c>
      <c r="E6" s="22" t="s">
        <v>80</v>
      </c>
      <c r="F6" s="23" t="s">
        <v>79</v>
      </c>
      <c r="G6" s="16">
        <v>19</v>
      </c>
      <c r="H6" s="15" t="s">
        <v>21</v>
      </c>
      <c r="I6" s="16">
        <f t="shared" ref="I6:I22" si="0">G6</f>
        <v>19</v>
      </c>
      <c r="J6" s="16">
        <v>0.83599999999999997</v>
      </c>
      <c r="K6" s="16" t="s">
        <v>56</v>
      </c>
      <c r="L6" s="16">
        <v>0.97699999999999998</v>
      </c>
    </row>
    <row r="7" spans="2:12" ht="24.75" customHeight="1">
      <c r="B7" s="118"/>
      <c r="C7" s="12">
        <v>3</v>
      </c>
      <c r="D7" s="28" t="s">
        <v>90</v>
      </c>
      <c r="E7" s="22" t="s">
        <v>81</v>
      </c>
      <c r="F7" s="23" t="s">
        <v>79</v>
      </c>
      <c r="G7" s="16">
        <v>3.3</v>
      </c>
      <c r="H7" s="15" t="s">
        <v>21</v>
      </c>
      <c r="I7" s="16">
        <f t="shared" si="0"/>
        <v>3.3</v>
      </c>
      <c r="J7" s="16">
        <v>0.89100000000000001</v>
      </c>
      <c r="K7" s="16" t="s">
        <v>56</v>
      </c>
      <c r="L7" s="16">
        <v>0.17</v>
      </c>
    </row>
    <row r="8" spans="2:12" ht="24.75" customHeight="1">
      <c r="B8" s="118"/>
      <c r="C8" s="12">
        <v>4</v>
      </c>
      <c r="D8" s="28" t="s">
        <v>91</v>
      </c>
      <c r="E8" s="22" t="s">
        <v>82</v>
      </c>
      <c r="F8" s="23" t="s">
        <v>79</v>
      </c>
      <c r="G8" s="16">
        <v>8.4</v>
      </c>
      <c r="H8" s="15" t="s">
        <v>21</v>
      </c>
      <c r="I8" s="16">
        <f t="shared" si="0"/>
        <v>8.4</v>
      </c>
      <c r="J8" s="16">
        <v>1.512</v>
      </c>
      <c r="K8" s="16" t="s">
        <v>56</v>
      </c>
      <c r="L8" s="16">
        <v>0.432</v>
      </c>
    </row>
    <row r="9" spans="2:12" ht="24.75" customHeight="1">
      <c r="B9" s="118"/>
      <c r="C9" s="12"/>
      <c r="D9" s="28" t="s">
        <v>92</v>
      </c>
      <c r="E9" s="24"/>
      <c r="F9" s="25" t="s">
        <v>79</v>
      </c>
      <c r="G9" s="14">
        <v>35.9</v>
      </c>
      <c r="H9" s="15" t="s">
        <v>21</v>
      </c>
      <c r="I9" s="16">
        <f>G9</f>
        <v>35.9</v>
      </c>
      <c r="J9" s="14">
        <v>2.0139999999999998</v>
      </c>
      <c r="K9" s="16" t="s">
        <v>66</v>
      </c>
      <c r="L9" s="16">
        <f>J9</f>
        <v>2.0139999999999998</v>
      </c>
    </row>
    <row r="10" spans="2:12" ht="24.75" customHeight="1">
      <c r="B10" s="119"/>
      <c r="C10" s="12"/>
      <c r="D10" s="28" t="s">
        <v>93</v>
      </c>
      <c r="E10" s="24"/>
      <c r="F10" s="25" t="s">
        <v>79</v>
      </c>
      <c r="G10" s="14"/>
      <c r="H10" s="15" t="s">
        <v>21</v>
      </c>
      <c r="I10" s="16"/>
      <c r="J10" s="14"/>
      <c r="K10" s="16" t="s">
        <v>66</v>
      </c>
      <c r="L10" s="16"/>
    </row>
    <row r="11" spans="2:12" ht="24.75" customHeight="1">
      <c r="B11" s="116" t="s">
        <v>33</v>
      </c>
      <c r="C11" s="12">
        <v>5</v>
      </c>
      <c r="D11" s="28" t="s">
        <v>94</v>
      </c>
      <c r="E11" s="22" t="s">
        <v>34</v>
      </c>
      <c r="F11" s="23" t="s">
        <v>83</v>
      </c>
      <c r="G11" s="16">
        <v>37.700000000000003</v>
      </c>
      <c r="H11" s="15" t="s">
        <v>21</v>
      </c>
      <c r="I11" s="16">
        <f t="shared" si="0"/>
        <v>37.700000000000003</v>
      </c>
      <c r="J11" s="16">
        <v>2.907</v>
      </c>
      <c r="K11" s="16" t="s">
        <v>29</v>
      </c>
      <c r="L11" s="16">
        <f t="shared" ref="L11:L21" si="1">J11</f>
        <v>2.907</v>
      </c>
    </row>
    <row r="12" spans="2:12" ht="24.75" customHeight="1">
      <c r="B12" s="116"/>
      <c r="C12" s="12">
        <v>6</v>
      </c>
      <c r="D12" s="28" t="s">
        <v>95</v>
      </c>
      <c r="E12" s="22" t="s">
        <v>35</v>
      </c>
      <c r="F12" s="23" t="s">
        <v>83</v>
      </c>
      <c r="G12" s="16">
        <v>35.1</v>
      </c>
      <c r="H12" s="15" t="s">
        <v>21</v>
      </c>
      <c r="I12" s="16">
        <f t="shared" si="0"/>
        <v>35.1</v>
      </c>
      <c r="J12" s="16">
        <v>2.601</v>
      </c>
      <c r="K12" s="16" t="s">
        <v>29</v>
      </c>
      <c r="L12" s="16">
        <f t="shared" si="1"/>
        <v>2.601</v>
      </c>
    </row>
    <row r="13" spans="2:12" ht="24.75" customHeight="1">
      <c r="B13" s="116"/>
      <c r="C13" s="12">
        <v>7</v>
      </c>
      <c r="D13" s="28" t="s">
        <v>96</v>
      </c>
      <c r="E13" s="22" t="s">
        <v>2</v>
      </c>
      <c r="F13" s="23" t="s">
        <v>83</v>
      </c>
      <c r="G13" s="16">
        <v>34.700000000000003</v>
      </c>
      <c r="H13" s="15" t="s">
        <v>21</v>
      </c>
      <c r="I13" s="16">
        <f t="shared" si="0"/>
        <v>34.700000000000003</v>
      </c>
      <c r="J13" s="16">
        <v>2.4809999999999999</v>
      </c>
      <c r="K13" s="16" t="s">
        <v>29</v>
      </c>
      <c r="L13" s="16">
        <f t="shared" si="1"/>
        <v>2.4809999999999999</v>
      </c>
    </row>
    <row r="14" spans="2:12" ht="24.75" customHeight="1">
      <c r="B14" s="116"/>
      <c r="C14" s="12">
        <v>8</v>
      </c>
      <c r="D14" s="28" t="s">
        <v>97</v>
      </c>
      <c r="E14" s="22" t="s">
        <v>3</v>
      </c>
      <c r="F14" s="23" t="s">
        <v>84</v>
      </c>
      <c r="G14" s="16">
        <v>47.3</v>
      </c>
      <c r="H14" s="15" t="s">
        <v>21</v>
      </c>
      <c r="I14" s="16">
        <f t="shared" si="0"/>
        <v>47.3</v>
      </c>
      <c r="J14" s="16">
        <v>2.9849999999999999</v>
      </c>
      <c r="K14" s="16" t="s">
        <v>29</v>
      </c>
      <c r="L14" s="16">
        <f t="shared" si="1"/>
        <v>2.9849999999999999</v>
      </c>
    </row>
    <row r="15" spans="2:12" ht="24.75" customHeight="1">
      <c r="B15" s="117" t="s">
        <v>36</v>
      </c>
      <c r="C15" s="12">
        <v>9</v>
      </c>
      <c r="D15" s="28" t="s">
        <v>98</v>
      </c>
      <c r="E15" s="26" t="s">
        <v>37</v>
      </c>
      <c r="F15" s="23" t="s">
        <v>85</v>
      </c>
      <c r="G15" s="16">
        <v>32.200000000000003</v>
      </c>
      <c r="H15" s="15" t="s">
        <v>21</v>
      </c>
      <c r="I15" s="16">
        <f t="shared" si="0"/>
        <v>32.200000000000003</v>
      </c>
      <c r="J15" s="16">
        <v>3.0590000000000002</v>
      </c>
      <c r="K15" s="15" t="s">
        <v>21</v>
      </c>
      <c r="L15" s="16">
        <f t="shared" si="1"/>
        <v>3.0590000000000002</v>
      </c>
    </row>
    <row r="16" spans="2:12" ht="24.75" customHeight="1">
      <c r="B16" s="118"/>
      <c r="C16" s="12">
        <v>10</v>
      </c>
      <c r="D16" s="28" t="s">
        <v>99</v>
      </c>
      <c r="E16" s="26" t="s">
        <v>38</v>
      </c>
      <c r="F16" s="23" t="s">
        <v>85</v>
      </c>
      <c r="G16" s="16">
        <v>31.1</v>
      </c>
      <c r="H16" s="15" t="s">
        <v>21</v>
      </c>
      <c r="I16" s="16">
        <f t="shared" si="0"/>
        <v>31.1</v>
      </c>
      <c r="J16" s="16">
        <v>2.9550000000000001</v>
      </c>
      <c r="K16" s="15" t="s">
        <v>21</v>
      </c>
      <c r="L16" s="16">
        <f t="shared" si="1"/>
        <v>2.9550000000000001</v>
      </c>
    </row>
    <row r="17" spans="2:12" ht="24.75" customHeight="1">
      <c r="B17" s="118"/>
      <c r="C17" s="12">
        <v>11</v>
      </c>
      <c r="D17" s="28" t="s">
        <v>100</v>
      </c>
      <c r="E17" s="26" t="s">
        <v>39</v>
      </c>
      <c r="F17" s="23" t="s">
        <v>85</v>
      </c>
      <c r="G17" s="16">
        <v>29.3</v>
      </c>
      <c r="H17" s="15" t="s">
        <v>21</v>
      </c>
      <c r="I17" s="16">
        <f t="shared" si="0"/>
        <v>29.3</v>
      </c>
      <c r="J17" s="16">
        <v>2.7839999999999998</v>
      </c>
      <c r="K17" s="15" t="s">
        <v>21</v>
      </c>
      <c r="L17" s="16">
        <f t="shared" si="1"/>
        <v>2.7839999999999998</v>
      </c>
    </row>
    <row r="18" spans="2:12" ht="24.75" customHeight="1">
      <c r="B18" s="118"/>
      <c r="C18" s="12">
        <v>12</v>
      </c>
      <c r="D18" s="28" t="s">
        <v>101</v>
      </c>
      <c r="E18" s="22" t="s">
        <v>4</v>
      </c>
      <c r="F18" s="23" t="s">
        <v>85</v>
      </c>
      <c r="G18" s="16">
        <v>25.9</v>
      </c>
      <c r="H18" s="15" t="s">
        <v>21</v>
      </c>
      <c r="I18" s="16">
        <f t="shared" si="0"/>
        <v>25.9</v>
      </c>
      <c r="J18" s="16">
        <v>2.4609999999999999</v>
      </c>
      <c r="K18" s="15" t="s">
        <v>21</v>
      </c>
      <c r="L18" s="16">
        <f t="shared" si="1"/>
        <v>2.4609999999999999</v>
      </c>
    </row>
    <row r="19" spans="2:12" ht="24.75" customHeight="1">
      <c r="B19" s="118"/>
      <c r="C19" s="12">
        <v>13</v>
      </c>
      <c r="D19" s="39" t="s">
        <v>206</v>
      </c>
      <c r="E19" s="22" t="s">
        <v>5</v>
      </c>
      <c r="F19" s="23" t="s">
        <v>85</v>
      </c>
      <c r="G19" s="16">
        <v>30.1</v>
      </c>
      <c r="H19" s="16">
        <v>4</v>
      </c>
      <c r="I19" s="16">
        <v>34.1</v>
      </c>
      <c r="J19" s="16">
        <v>3.2570000000000001</v>
      </c>
      <c r="K19" s="16">
        <v>0.224</v>
      </c>
      <c r="L19" s="16">
        <v>3.4809999999999999</v>
      </c>
    </row>
    <row r="20" spans="2:12" ht="24.75" customHeight="1">
      <c r="B20" s="118"/>
      <c r="C20" s="12"/>
      <c r="D20" s="39" t="s">
        <v>207</v>
      </c>
      <c r="E20" s="22"/>
      <c r="F20" s="27" t="s">
        <v>85</v>
      </c>
      <c r="G20" s="21">
        <v>30.1</v>
      </c>
      <c r="H20" s="20" t="s">
        <v>21</v>
      </c>
      <c r="I20" s="21">
        <v>30.1</v>
      </c>
      <c r="J20" s="21">
        <v>3.2570000000000001</v>
      </c>
      <c r="K20" s="20" t="s">
        <v>21</v>
      </c>
      <c r="L20" s="21">
        <v>3.2570000000000001</v>
      </c>
    </row>
    <row r="21" spans="2:12" ht="24.75" customHeight="1">
      <c r="B21" s="118"/>
      <c r="C21" s="12">
        <v>14</v>
      </c>
      <c r="D21" s="28" t="s">
        <v>102</v>
      </c>
      <c r="E21" s="26" t="s">
        <v>86</v>
      </c>
      <c r="F21" s="23" t="s">
        <v>85</v>
      </c>
      <c r="G21" s="16">
        <v>18.8</v>
      </c>
      <c r="H21" s="15" t="s">
        <v>21</v>
      </c>
      <c r="I21" s="16">
        <f t="shared" si="0"/>
        <v>18.8</v>
      </c>
      <c r="J21" s="16">
        <v>0</v>
      </c>
      <c r="K21" s="15" t="s">
        <v>21</v>
      </c>
      <c r="L21" s="16">
        <f t="shared" si="1"/>
        <v>0</v>
      </c>
    </row>
    <row r="22" spans="2:12" ht="24.75" customHeight="1">
      <c r="B22" s="118"/>
      <c r="C22" s="12"/>
      <c r="D22" s="29" t="s">
        <v>103</v>
      </c>
      <c r="E22" s="22"/>
      <c r="F22" s="23" t="s">
        <v>85</v>
      </c>
      <c r="G22" s="16">
        <v>30.1</v>
      </c>
      <c r="H22" s="15" t="s">
        <v>21</v>
      </c>
      <c r="I22" s="16">
        <f t="shared" si="0"/>
        <v>30.1</v>
      </c>
      <c r="J22" s="16">
        <v>3.2570000000000001</v>
      </c>
      <c r="K22" s="15" t="s">
        <v>21</v>
      </c>
      <c r="L22" s="16">
        <v>3.2570000000000001</v>
      </c>
    </row>
    <row r="23" spans="2:12" ht="24.75" customHeight="1">
      <c r="B23" s="118"/>
      <c r="C23" s="12"/>
      <c r="D23" s="29" t="s">
        <v>104</v>
      </c>
      <c r="E23" s="22"/>
      <c r="F23" s="23" t="s">
        <v>85</v>
      </c>
      <c r="G23" s="16">
        <v>31.1</v>
      </c>
      <c r="H23" s="15" t="s">
        <v>21</v>
      </c>
      <c r="I23" s="16">
        <v>31.1</v>
      </c>
      <c r="J23" s="16">
        <v>2.9550000000000001</v>
      </c>
      <c r="K23" s="15" t="s">
        <v>21</v>
      </c>
      <c r="L23" s="16">
        <v>2.9550000000000001</v>
      </c>
    </row>
    <row r="24" spans="2:12" ht="24.75" customHeight="1">
      <c r="B24" s="119"/>
      <c r="C24" s="12"/>
      <c r="D24" s="28" t="s">
        <v>105</v>
      </c>
      <c r="E24" s="22"/>
      <c r="F24" s="23"/>
      <c r="G24" s="16"/>
      <c r="H24" s="15"/>
      <c r="I24" s="16"/>
      <c r="J24" s="16"/>
      <c r="K24" s="15"/>
      <c r="L24" s="16"/>
    </row>
    <row r="25" spans="2:12" ht="24.75" customHeight="1">
      <c r="B25" s="117" t="s">
        <v>6</v>
      </c>
      <c r="C25" s="12">
        <v>15</v>
      </c>
      <c r="D25" s="28" t="s">
        <v>106</v>
      </c>
      <c r="E25" s="22" t="s">
        <v>67</v>
      </c>
      <c r="F25" s="23" t="s">
        <v>85</v>
      </c>
      <c r="G25" s="15" t="s">
        <v>21</v>
      </c>
      <c r="H25" s="15" t="s">
        <v>21</v>
      </c>
      <c r="I25" s="16">
        <v>0</v>
      </c>
      <c r="J25" s="16">
        <v>0.44</v>
      </c>
      <c r="K25" s="15" t="s">
        <v>21</v>
      </c>
      <c r="L25" s="16">
        <f>J25</f>
        <v>0.44</v>
      </c>
    </row>
    <row r="26" spans="2:12" ht="24.75" customHeight="1">
      <c r="B26" s="118"/>
      <c r="C26" s="12">
        <v>16</v>
      </c>
      <c r="D26" s="28" t="s">
        <v>107</v>
      </c>
      <c r="E26" s="22" t="s">
        <v>7</v>
      </c>
      <c r="F26" s="23" t="s">
        <v>68</v>
      </c>
      <c r="G26" s="15" t="s">
        <v>21</v>
      </c>
      <c r="H26" s="16">
        <v>4.5</v>
      </c>
      <c r="I26" s="16">
        <f t="shared" ref="I26:I44" si="2">H26</f>
        <v>4.5</v>
      </c>
      <c r="J26" s="16" t="s">
        <v>29</v>
      </c>
      <c r="K26" s="16">
        <v>0.95</v>
      </c>
      <c r="L26" s="16">
        <f t="shared" ref="L26:L35" si="3">K26</f>
        <v>0.95</v>
      </c>
    </row>
    <row r="27" spans="2:12" ht="24.75" customHeight="1">
      <c r="B27" s="118"/>
      <c r="C27" s="12">
        <v>17</v>
      </c>
      <c r="D27" s="28" t="s">
        <v>108</v>
      </c>
      <c r="E27" s="22" t="s">
        <v>69</v>
      </c>
      <c r="F27" s="23" t="s">
        <v>70</v>
      </c>
      <c r="G27" s="15" t="s">
        <v>21</v>
      </c>
      <c r="H27" s="15" t="s">
        <v>21</v>
      </c>
      <c r="I27" s="16">
        <v>0</v>
      </c>
      <c r="J27" s="16">
        <v>0.47099999999999997</v>
      </c>
      <c r="K27" s="15" t="s">
        <v>21</v>
      </c>
      <c r="L27" s="16">
        <f>J27</f>
        <v>0.47099999999999997</v>
      </c>
    </row>
    <row r="28" spans="2:12" ht="24.75" customHeight="1">
      <c r="B28" s="118"/>
      <c r="C28" s="12">
        <v>18</v>
      </c>
      <c r="D28" s="28" t="s">
        <v>109</v>
      </c>
      <c r="E28" s="22" t="s">
        <v>71</v>
      </c>
      <c r="F28" s="23" t="s">
        <v>68</v>
      </c>
      <c r="G28" s="15" t="s">
        <v>21</v>
      </c>
      <c r="H28" s="16">
        <v>4.5</v>
      </c>
      <c r="I28" s="16">
        <f t="shared" si="2"/>
        <v>4.5</v>
      </c>
      <c r="J28" s="16" t="s">
        <v>29</v>
      </c>
      <c r="K28" s="16">
        <v>1.1000000000000001</v>
      </c>
      <c r="L28" s="16">
        <f t="shared" si="3"/>
        <v>1.1000000000000001</v>
      </c>
    </row>
    <row r="29" spans="2:12" ht="24.75" customHeight="1">
      <c r="B29" s="118"/>
      <c r="C29" s="12">
        <v>19</v>
      </c>
      <c r="D29" s="28" t="s">
        <v>110</v>
      </c>
      <c r="E29" s="22" t="s">
        <v>72</v>
      </c>
      <c r="F29" s="23" t="s">
        <v>73</v>
      </c>
      <c r="G29" s="15" t="s">
        <v>21</v>
      </c>
      <c r="H29" s="16">
        <v>2</v>
      </c>
      <c r="I29" s="16">
        <f t="shared" si="2"/>
        <v>2</v>
      </c>
      <c r="J29" s="16" t="s">
        <v>29</v>
      </c>
      <c r="K29" s="16">
        <v>0.10299999999999999</v>
      </c>
      <c r="L29" s="16">
        <f t="shared" si="3"/>
        <v>0.10299999999999999</v>
      </c>
    </row>
    <row r="30" spans="2:12" ht="24.75" customHeight="1">
      <c r="B30" s="118"/>
      <c r="C30" s="12">
        <v>20</v>
      </c>
      <c r="D30" s="28" t="s">
        <v>111</v>
      </c>
      <c r="E30" s="22" t="s">
        <v>74</v>
      </c>
      <c r="F30" s="23" t="s">
        <v>73</v>
      </c>
      <c r="G30" s="15" t="s">
        <v>21</v>
      </c>
      <c r="H30" s="16">
        <v>2</v>
      </c>
      <c r="I30" s="16">
        <f t="shared" si="2"/>
        <v>2</v>
      </c>
      <c r="J30" s="16" t="s">
        <v>29</v>
      </c>
      <c r="K30" s="16">
        <v>0.10299999999999999</v>
      </c>
      <c r="L30" s="16">
        <f t="shared" si="3"/>
        <v>0.10299999999999999</v>
      </c>
    </row>
    <row r="31" spans="2:12" ht="24.75" customHeight="1">
      <c r="B31" s="118"/>
      <c r="C31" s="12">
        <v>21</v>
      </c>
      <c r="D31" s="28" t="s">
        <v>112</v>
      </c>
      <c r="E31" s="22" t="s">
        <v>75</v>
      </c>
      <c r="F31" s="23" t="s">
        <v>73</v>
      </c>
      <c r="G31" s="15" t="s">
        <v>21</v>
      </c>
      <c r="H31" s="16">
        <v>6.9</v>
      </c>
      <c r="I31" s="16">
        <f t="shared" si="2"/>
        <v>6.9</v>
      </c>
      <c r="J31" s="16" t="s">
        <v>29</v>
      </c>
      <c r="K31" s="16">
        <v>0.35499999999999998</v>
      </c>
      <c r="L31" s="16">
        <f t="shared" si="3"/>
        <v>0.35499999999999998</v>
      </c>
    </row>
    <row r="32" spans="2:12" ht="24.75" customHeight="1">
      <c r="B32" s="119"/>
      <c r="C32" s="12"/>
      <c r="D32" s="29" t="s">
        <v>113</v>
      </c>
      <c r="E32" s="22"/>
      <c r="F32" s="23" t="s">
        <v>76</v>
      </c>
      <c r="G32" s="15" t="s">
        <v>21</v>
      </c>
      <c r="H32" s="15" t="s">
        <v>21</v>
      </c>
      <c r="I32" s="15" t="s">
        <v>21</v>
      </c>
      <c r="J32" s="16">
        <v>3.6629999999999998</v>
      </c>
      <c r="K32" s="16">
        <v>0.65</v>
      </c>
      <c r="L32" s="16">
        <v>3.6629999999999998</v>
      </c>
    </row>
    <row r="33" spans="2:12" ht="24.75" customHeight="1">
      <c r="B33" s="116" t="s">
        <v>8</v>
      </c>
      <c r="C33" s="12">
        <v>22</v>
      </c>
      <c r="D33" s="28" t="s">
        <v>114</v>
      </c>
      <c r="E33" s="22" t="s">
        <v>9</v>
      </c>
      <c r="F33" s="23" t="s">
        <v>43</v>
      </c>
      <c r="G33" s="15" t="s">
        <v>21</v>
      </c>
      <c r="H33" s="16">
        <v>9.8000000000000007</v>
      </c>
      <c r="I33" s="16">
        <f t="shared" si="2"/>
        <v>9.8000000000000007</v>
      </c>
      <c r="J33" s="15" t="s">
        <v>21</v>
      </c>
      <c r="K33" s="16">
        <v>0.504</v>
      </c>
      <c r="L33" s="16">
        <f t="shared" si="3"/>
        <v>0.504</v>
      </c>
    </row>
    <row r="34" spans="2:12" ht="24.75" customHeight="1">
      <c r="B34" s="116"/>
      <c r="C34" s="12">
        <v>23</v>
      </c>
      <c r="D34" s="28" t="s">
        <v>115</v>
      </c>
      <c r="E34" s="22" t="s">
        <v>10</v>
      </c>
      <c r="F34" s="23" t="s">
        <v>68</v>
      </c>
      <c r="G34" s="15" t="s">
        <v>21</v>
      </c>
      <c r="H34" s="16">
        <v>3.8</v>
      </c>
      <c r="I34" s="16">
        <f t="shared" si="2"/>
        <v>3.8</v>
      </c>
      <c r="J34" s="15" t="s">
        <v>21</v>
      </c>
      <c r="K34" s="16">
        <v>0.19500000000000001</v>
      </c>
      <c r="L34" s="16">
        <f t="shared" si="3"/>
        <v>0.19500000000000001</v>
      </c>
    </row>
    <row r="35" spans="2:12" ht="24.75" customHeight="1">
      <c r="B35" s="120" t="s">
        <v>87</v>
      </c>
      <c r="C35" s="12">
        <v>24</v>
      </c>
      <c r="D35" s="38" t="s">
        <v>208</v>
      </c>
      <c r="E35" s="22" t="s">
        <v>12</v>
      </c>
      <c r="F35" s="23" t="s">
        <v>68</v>
      </c>
      <c r="G35" s="15" t="s">
        <v>21</v>
      </c>
      <c r="H35" s="16">
        <v>2.1</v>
      </c>
      <c r="I35" s="16">
        <f t="shared" si="2"/>
        <v>2.1</v>
      </c>
      <c r="J35" s="17" t="s">
        <v>29</v>
      </c>
      <c r="K35" s="16">
        <v>0.13700000000000001</v>
      </c>
      <c r="L35" s="16">
        <f t="shared" si="3"/>
        <v>0.13700000000000001</v>
      </c>
    </row>
    <row r="36" spans="2:12" ht="24.75" customHeight="1">
      <c r="B36" s="121"/>
      <c r="C36" s="12"/>
      <c r="D36" s="38" t="s">
        <v>209</v>
      </c>
      <c r="E36" s="22"/>
      <c r="F36" s="27" t="s">
        <v>68</v>
      </c>
      <c r="G36" s="20" t="s">
        <v>21</v>
      </c>
      <c r="H36" s="20" t="s">
        <v>21</v>
      </c>
      <c r="I36" s="20" t="s">
        <v>21</v>
      </c>
      <c r="J36" s="20" t="s">
        <v>21</v>
      </c>
      <c r="K36" s="20" t="s">
        <v>21</v>
      </c>
      <c r="L36" s="20" t="s">
        <v>21</v>
      </c>
    </row>
    <row r="37" spans="2:12" ht="24.75" customHeight="1">
      <c r="B37" s="121"/>
      <c r="C37" s="12">
        <v>25</v>
      </c>
      <c r="D37" s="40" t="s">
        <v>116</v>
      </c>
      <c r="E37" s="22" t="s">
        <v>44</v>
      </c>
      <c r="F37" s="23" t="s">
        <v>68</v>
      </c>
      <c r="G37" s="15" t="s">
        <v>21</v>
      </c>
      <c r="H37" s="30">
        <v>2.4500000000000002</v>
      </c>
      <c r="I37" s="31">
        <v>2.4500000000000002</v>
      </c>
      <c r="J37" s="17" t="s">
        <v>29</v>
      </c>
      <c r="K37" s="16">
        <v>0.26200000000000001</v>
      </c>
      <c r="L37" s="16">
        <f>K37</f>
        <v>0.26200000000000001</v>
      </c>
    </row>
    <row r="38" spans="2:12" ht="24.75" customHeight="1">
      <c r="B38" s="121"/>
      <c r="C38" s="12">
        <v>26</v>
      </c>
      <c r="D38" s="38" t="s">
        <v>210</v>
      </c>
      <c r="E38" s="22" t="s">
        <v>45</v>
      </c>
      <c r="F38" s="23" t="s">
        <v>68</v>
      </c>
      <c r="G38" s="15" t="s">
        <v>21</v>
      </c>
      <c r="H38" s="16">
        <v>20.9</v>
      </c>
      <c r="I38" s="16">
        <f t="shared" si="2"/>
        <v>20.9</v>
      </c>
      <c r="J38" s="16">
        <v>0.17199999999999999</v>
      </c>
      <c r="K38" s="16">
        <v>1.855</v>
      </c>
      <c r="L38" s="16">
        <v>2.0270000000000001</v>
      </c>
    </row>
    <row r="39" spans="2:12" ht="24.75" customHeight="1">
      <c r="B39" s="121"/>
      <c r="C39" s="12"/>
      <c r="D39" s="38" t="s">
        <v>211</v>
      </c>
      <c r="E39" s="22"/>
      <c r="F39" s="27" t="s">
        <v>68</v>
      </c>
      <c r="G39" s="20" t="s">
        <v>21</v>
      </c>
      <c r="H39" s="20" t="s">
        <v>21</v>
      </c>
      <c r="I39" s="20" t="s">
        <v>21</v>
      </c>
      <c r="J39" s="21">
        <v>0.17199999999999999</v>
      </c>
      <c r="K39" s="20" t="s">
        <v>21</v>
      </c>
      <c r="L39" s="20">
        <v>0.17199999999999999</v>
      </c>
    </row>
    <row r="40" spans="2:12" ht="24.75" customHeight="1">
      <c r="B40" s="121"/>
      <c r="C40" s="12">
        <v>27</v>
      </c>
      <c r="D40" s="41" t="s">
        <v>212</v>
      </c>
      <c r="E40" s="22" t="s">
        <v>13</v>
      </c>
      <c r="F40" s="23" t="s">
        <v>68</v>
      </c>
      <c r="G40" s="15" t="s">
        <v>21</v>
      </c>
      <c r="H40" s="16">
        <v>20.9</v>
      </c>
      <c r="I40" s="16">
        <f t="shared" si="2"/>
        <v>20.9</v>
      </c>
      <c r="J40" s="16">
        <v>0.17199999999999999</v>
      </c>
      <c r="K40" s="16">
        <v>1.855</v>
      </c>
      <c r="L40" s="16">
        <v>2.0270000000000001</v>
      </c>
    </row>
    <row r="41" spans="2:12" ht="24.75" customHeight="1">
      <c r="B41" s="121"/>
      <c r="C41" s="12"/>
      <c r="D41" s="41" t="s">
        <v>213</v>
      </c>
      <c r="E41" s="22"/>
      <c r="F41" s="27" t="s">
        <v>68</v>
      </c>
      <c r="G41" s="20" t="s">
        <v>21</v>
      </c>
      <c r="H41" s="20" t="s">
        <v>21</v>
      </c>
      <c r="I41" s="20" t="s">
        <v>21</v>
      </c>
      <c r="J41" s="21">
        <v>0.17199999999999999</v>
      </c>
      <c r="K41" s="20" t="s">
        <v>21</v>
      </c>
      <c r="L41" s="20">
        <v>0.17199999999999999</v>
      </c>
    </row>
    <row r="42" spans="2:12" ht="24.75" customHeight="1">
      <c r="B42" s="121"/>
      <c r="C42" s="12">
        <v>28</v>
      </c>
      <c r="D42" s="41" t="s">
        <v>214</v>
      </c>
      <c r="E42" s="22" t="s">
        <v>14</v>
      </c>
      <c r="F42" s="23" t="s">
        <v>68</v>
      </c>
      <c r="G42" s="15" t="s">
        <v>21</v>
      </c>
      <c r="H42" s="16">
        <v>14.1</v>
      </c>
      <c r="I42" s="16">
        <f t="shared" si="2"/>
        <v>14.1</v>
      </c>
      <c r="J42" s="16">
        <v>7.2999999999999995E-2</v>
      </c>
      <c r="K42" s="16">
        <v>0.78</v>
      </c>
      <c r="L42" s="16">
        <v>0.85299999999999998</v>
      </c>
    </row>
    <row r="43" spans="2:12" ht="24.75" customHeight="1">
      <c r="B43" s="121"/>
      <c r="C43" s="12"/>
      <c r="D43" s="42" t="s">
        <v>215</v>
      </c>
      <c r="E43" s="22" t="s">
        <v>14</v>
      </c>
      <c r="F43" s="27" t="s">
        <v>68</v>
      </c>
      <c r="G43" s="20" t="s">
        <v>21</v>
      </c>
      <c r="H43" s="20" t="s">
        <v>21</v>
      </c>
      <c r="I43" s="20" t="s">
        <v>21</v>
      </c>
      <c r="J43" s="21">
        <v>7.2999999999999995E-2</v>
      </c>
      <c r="K43" s="20" t="s">
        <v>21</v>
      </c>
      <c r="L43" s="20">
        <v>7.2999999999999995E-2</v>
      </c>
    </row>
    <row r="44" spans="2:12" ht="24.75" customHeight="1">
      <c r="B44" s="121"/>
      <c r="C44" s="12">
        <v>29</v>
      </c>
      <c r="D44" s="41" t="s">
        <v>216</v>
      </c>
      <c r="E44" s="22" t="s">
        <v>15</v>
      </c>
      <c r="F44" s="23" t="s">
        <v>68</v>
      </c>
      <c r="G44" s="15" t="s">
        <v>21</v>
      </c>
      <c r="H44" s="16">
        <v>17.899999999999999</v>
      </c>
      <c r="I44" s="16">
        <f t="shared" si="2"/>
        <v>17.899999999999999</v>
      </c>
      <c r="J44" s="16">
        <v>7.2999999999999995E-2</v>
      </c>
      <c r="K44" s="16">
        <v>1.21</v>
      </c>
      <c r="L44" s="16">
        <v>1.2829999999999999</v>
      </c>
    </row>
    <row r="45" spans="2:12" ht="24.75" customHeight="1">
      <c r="B45" s="122"/>
      <c r="C45" s="12"/>
      <c r="D45" s="42" t="s">
        <v>217</v>
      </c>
      <c r="E45" s="22"/>
      <c r="F45" s="27" t="s">
        <v>68</v>
      </c>
      <c r="G45" s="20" t="s">
        <v>21</v>
      </c>
      <c r="H45" s="20" t="s">
        <v>21</v>
      </c>
      <c r="I45" s="20" t="s">
        <v>21</v>
      </c>
      <c r="J45" s="21">
        <v>7.2999999999999995E-2</v>
      </c>
      <c r="K45" s="20" t="s">
        <v>21</v>
      </c>
      <c r="L45" s="20">
        <v>7.2999999999999995E-2</v>
      </c>
    </row>
    <row r="46" spans="2:12" ht="24.75" customHeight="1">
      <c r="B46" s="116" t="s">
        <v>16</v>
      </c>
      <c r="C46" s="12">
        <v>30</v>
      </c>
      <c r="D46" s="28" t="s">
        <v>117</v>
      </c>
      <c r="E46" s="22" t="s">
        <v>17</v>
      </c>
      <c r="F46" s="23" t="s">
        <v>68</v>
      </c>
      <c r="G46" s="15" t="s">
        <v>21</v>
      </c>
      <c r="H46" s="15" t="s">
        <v>21</v>
      </c>
      <c r="I46" s="15" t="s">
        <v>21</v>
      </c>
      <c r="J46" s="16">
        <v>3.6999999999999998E-2</v>
      </c>
      <c r="K46" s="16" t="s">
        <v>29</v>
      </c>
      <c r="L46" s="16">
        <f t="shared" ref="L46:L51" si="4">J46</f>
        <v>3.6999999999999998E-2</v>
      </c>
    </row>
    <row r="47" spans="2:12" ht="24.75" customHeight="1">
      <c r="B47" s="116"/>
      <c r="C47" s="12">
        <v>31</v>
      </c>
      <c r="D47" s="28" t="s">
        <v>118</v>
      </c>
      <c r="E47" s="22" t="s">
        <v>18</v>
      </c>
      <c r="F47" s="23" t="s">
        <v>68</v>
      </c>
      <c r="G47" s="15" t="s">
        <v>21</v>
      </c>
      <c r="H47" s="15" t="s">
        <v>21</v>
      </c>
      <c r="I47" s="15" t="s">
        <v>21</v>
      </c>
      <c r="J47" s="16">
        <v>0.27500000000000002</v>
      </c>
      <c r="K47" s="16" t="s">
        <v>29</v>
      </c>
      <c r="L47" s="16">
        <f t="shared" si="4"/>
        <v>0.27500000000000002</v>
      </c>
    </row>
    <row r="48" spans="2:12" ht="24.75" customHeight="1">
      <c r="B48" s="116"/>
      <c r="C48" s="12">
        <v>32</v>
      </c>
      <c r="D48" s="28" t="s">
        <v>119</v>
      </c>
      <c r="E48" s="22" t="s">
        <v>19</v>
      </c>
      <c r="F48" s="23" t="s">
        <v>46</v>
      </c>
      <c r="G48" s="15" t="s">
        <v>21</v>
      </c>
      <c r="H48" s="15" t="s">
        <v>21</v>
      </c>
      <c r="I48" s="15" t="s">
        <v>21</v>
      </c>
      <c r="J48" s="16">
        <v>1.7999999999999999E-2</v>
      </c>
      <c r="K48" s="16" t="s">
        <v>29</v>
      </c>
      <c r="L48" s="16">
        <f t="shared" si="4"/>
        <v>1.7999999999999999E-2</v>
      </c>
    </row>
    <row r="49" spans="2:12" ht="24.75" customHeight="1">
      <c r="B49" s="116" t="s">
        <v>20</v>
      </c>
      <c r="C49" s="12">
        <v>33</v>
      </c>
      <c r="D49" s="28" t="s">
        <v>120</v>
      </c>
      <c r="E49" s="22" t="s">
        <v>77</v>
      </c>
      <c r="F49" s="23" t="s">
        <v>68</v>
      </c>
      <c r="G49" s="15" t="s">
        <v>21</v>
      </c>
      <c r="H49" s="15" t="s">
        <v>21</v>
      </c>
      <c r="I49" s="15" t="s">
        <v>21</v>
      </c>
      <c r="J49" s="16">
        <v>1</v>
      </c>
      <c r="K49" s="16" t="s">
        <v>29</v>
      </c>
      <c r="L49" s="16">
        <f t="shared" si="4"/>
        <v>1</v>
      </c>
    </row>
    <row r="50" spans="2:12" ht="24.75" customHeight="1">
      <c r="B50" s="116"/>
      <c r="C50" s="12">
        <v>34</v>
      </c>
      <c r="D50" s="28" t="s">
        <v>121</v>
      </c>
      <c r="E50" s="22" t="s">
        <v>48</v>
      </c>
      <c r="F50" s="23" t="s">
        <v>68</v>
      </c>
      <c r="G50" s="16">
        <v>37</v>
      </c>
      <c r="H50" s="15" t="s">
        <v>21</v>
      </c>
      <c r="I50" s="16">
        <v>37</v>
      </c>
      <c r="J50" s="16">
        <v>3.3889999999999998</v>
      </c>
      <c r="K50" s="16" t="s">
        <v>29</v>
      </c>
      <c r="L50" s="16">
        <f t="shared" si="4"/>
        <v>3.3889999999999998</v>
      </c>
    </row>
    <row r="51" spans="2:12" ht="24.75" customHeight="1">
      <c r="B51" s="116"/>
      <c r="C51" s="12">
        <v>35</v>
      </c>
      <c r="D51" s="28" t="s">
        <v>122</v>
      </c>
      <c r="E51" s="22" t="s">
        <v>49</v>
      </c>
      <c r="F51" s="23" t="s">
        <v>68</v>
      </c>
      <c r="G51" s="16">
        <v>40.57</v>
      </c>
      <c r="H51" s="15" t="s">
        <v>21</v>
      </c>
      <c r="I51" s="16">
        <v>40.57</v>
      </c>
      <c r="J51" s="16">
        <v>3.3820000000000001</v>
      </c>
      <c r="K51" s="16" t="s">
        <v>29</v>
      </c>
      <c r="L51" s="16">
        <f t="shared" si="4"/>
        <v>3.3820000000000001</v>
      </c>
    </row>
    <row r="52" spans="2:12" ht="24.75" customHeight="1">
      <c r="B52" s="18" t="s">
        <v>50</v>
      </c>
      <c r="C52" s="12">
        <v>36</v>
      </c>
      <c r="D52" s="28" t="s">
        <v>123</v>
      </c>
      <c r="E52" s="22" t="s">
        <v>51</v>
      </c>
      <c r="F52" s="23" t="s">
        <v>78</v>
      </c>
      <c r="G52" s="16"/>
      <c r="H52" s="16"/>
      <c r="I52" s="16"/>
      <c r="J52" s="19"/>
      <c r="K52" s="19"/>
      <c r="L52" s="19"/>
    </row>
  </sheetData>
  <mergeCells count="13">
    <mergeCell ref="B5:B10"/>
    <mergeCell ref="B15:B24"/>
    <mergeCell ref="G2:I2"/>
    <mergeCell ref="J2:L2"/>
    <mergeCell ref="B3:D4"/>
    <mergeCell ref="E3:E4"/>
    <mergeCell ref="F3:F4"/>
    <mergeCell ref="B49:B51"/>
    <mergeCell ref="B11:B14"/>
    <mergeCell ref="B33:B34"/>
    <mergeCell ref="B46:B48"/>
    <mergeCell ref="B25:B32"/>
    <mergeCell ref="B35:B45"/>
  </mergeCells>
  <phoneticPr fontId="1"/>
  <printOptions horizontalCentered="1"/>
  <pageMargins left="0.27559055118110237" right="0.27559055118110237" top="0.51181102362204722" bottom="0.39370078740157483" header="0.31496062992125984" footer="0.31496062992125984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ISO14404_Cal Sheet</vt:lpstr>
      <vt:lpstr>Simulation</vt:lpstr>
      <vt:lpstr>Factor</vt:lpstr>
      <vt:lpstr>Factor!Print_Area</vt:lpstr>
      <vt:lpstr>'ISO14404_Cal Sheet'!Print_Area</vt:lpstr>
    </vt:vector>
  </TitlesOfParts>
  <Company>DTC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Uchida, Yukihiro</dc:creator>
  <cp:lastModifiedBy>北口 久継</cp:lastModifiedBy>
  <cp:lastPrinted>2017-02-21T05:12:58Z</cp:lastPrinted>
  <dcterms:created xsi:type="dcterms:W3CDTF">2012-10-12T06:46:26Z</dcterms:created>
  <dcterms:modified xsi:type="dcterms:W3CDTF">2020-12-23T07:50:02Z</dcterms:modified>
</cp:coreProperties>
</file>